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6422en/Library/CloudStorage/Box-Box/!STINAS/!Admin, ekonomi/!Utlägg, handkassa, förskott/Engelska/"/>
    </mc:Choice>
  </mc:AlternateContent>
  <xr:revisionPtr revIDLastSave="0" documentId="13_ncr:1_{DB4CCFBB-4F79-454A-AD4A-4684EA9B253D}" xr6:coauthVersionLast="47" xr6:coauthVersionMax="47" xr10:uidLastSave="{00000000-0000-0000-0000-000000000000}"/>
  <bookViews>
    <workbookView xWindow="14660" yWindow="500" windowWidth="14140" windowHeight="16340" activeTab="1" xr2:uid="{24D736A3-6833-D942-82C4-B91682C0060A}"/>
  </bookViews>
  <sheets>
    <sheet name="Expences" sheetId="4" r:id="rId1"/>
    <sheet name="Examples" sheetId="6" r:id="rId2"/>
    <sheet name="VAT" sheetId="2" r:id="rId3"/>
    <sheet name="Salary" sheetId="5" r:id="rId4"/>
    <sheet name="Budget" sheetId="7" r:id="rId5"/>
  </sheets>
  <calcPr calcId="191029" iterateDelta="1E-4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6" l="1"/>
  <c r="E32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B23" i="7"/>
  <c r="B12" i="7"/>
  <c r="B7" i="7"/>
  <c r="N15" i="5"/>
  <c r="O15" i="5"/>
  <c r="N16" i="5"/>
  <c r="O16" i="5"/>
  <c r="P16" i="5"/>
  <c r="Q16" i="5"/>
  <c r="N17" i="5"/>
  <c r="O17" i="5"/>
  <c r="P17" i="5"/>
  <c r="Q17" i="5"/>
  <c r="M22" i="5"/>
  <c r="C19" i="5"/>
  <c r="N20" i="5"/>
  <c r="O20" i="5"/>
  <c r="P20" i="5"/>
  <c r="Q20" i="5"/>
  <c r="N19" i="5"/>
  <c r="N18" i="5"/>
  <c r="O18" i="5"/>
  <c r="P18" i="5"/>
  <c r="Q18" i="5"/>
  <c r="N14" i="5"/>
  <c r="O14" i="5"/>
  <c r="N13" i="5"/>
  <c r="O13" i="5"/>
  <c r="P13" i="5"/>
  <c r="Q13" i="5"/>
  <c r="N12" i="5"/>
  <c r="H10" i="2"/>
  <c r="G33" i="5"/>
  <c r="F27" i="5"/>
  <c r="D27" i="5"/>
  <c r="F28" i="5"/>
  <c r="D28" i="5"/>
  <c r="F29" i="5"/>
  <c r="D29" i="5"/>
  <c r="F30" i="5"/>
  <c r="D30" i="5"/>
  <c r="F31" i="5"/>
  <c r="D31" i="5"/>
  <c r="F26" i="5"/>
  <c r="D26" i="5"/>
  <c r="C26" i="5"/>
  <c r="M10" i="2"/>
  <c r="L20" i="2"/>
  <c r="M20" i="2"/>
  <c r="L19" i="2"/>
  <c r="M19" i="2"/>
  <c r="L18" i="2"/>
  <c r="M18" i="2"/>
  <c r="L15" i="2"/>
  <c r="M15" i="2"/>
  <c r="L14" i="2"/>
  <c r="M14" i="2"/>
  <c r="L13" i="2"/>
  <c r="M13" i="2"/>
  <c r="L7" i="2"/>
  <c r="M7" i="2"/>
  <c r="L6" i="2"/>
  <c r="M6" i="2"/>
  <c r="L5" i="2"/>
  <c r="M5" i="2"/>
  <c r="H20" i="2"/>
  <c r="H19" i="2"/>
  <c r="H18" i="2"/>
  <c r="H15" i="2"/>
  <c r="H14" i="2"/>
  <c r="H13" i="2"/>
  <c r="H7" i="2"/>
  <c r="H6" i="2"/>
  <c r="H5" i="2"/>
  <c r="H23" i="2"/>
  <c r="D12" i="4"/>
  <c r="D17" i="5"/>
  <c r="E17" i="5"/>
  <c r="D16" i="5"/>
  <c r="D15" i="5"/>
  <c r="D14" i="5"/>
  <c r="D13" i="5"/>
  <c r="E13" i="5"/>
  <c r="D12" i="5"/>
  <c r="D23" i="4"/>
  <c r="D24" i="4"/>
  <c r="D25" i="4"/>
  <c r="D26" i="4"/>
  <c r="D27" i="4"/>
  <c r="D28" i="4"/>
  <c r="F32" i="4"/>
  <c r="E32" i="4"/>
  <c r="D31" i="4"/>
  <c r="D30" i="4"/>
  <c r="D29" i="4"/>
  <c r="D22" i="4"/>
  <c r="D21" i="4"/>
  <c r="D20" i="4"/>
  <c r="D19" i="4"/>
  <c r="D18" i="4"/>
  <c r="D17" i="4"/>
  <c r="D16" i="4"/>
  <c r="D15" i="4"/>
  <c r="D14" i="4"/>
  <c r="D13" i="4"/>
  <c r="P15" i="5"/>
  <c r="Q15" i="5"/>
  <c r="N22" i="5"/>
  <c r="P14" i="5"/>
  <c r="Q14" i="5"/>
  <c r="O12" i="5"/>
  <c r="P12" i="5"/>
  <c r="O19" i="5"/>
  <c r="P19" i="5"/>
  <c r="Q19" i="5"/>
  <c r="D33" i="5"/>
  <c r="F33" i="5"/>
  <c r="C31" i="5"/>
  <c r="E31" i="5"/>
  <c r="C30" i="5"/>
  <c r="E30" i="5"/>
  <c r="C29" i="5"/>
  <c r="E29" i="5"/>
  <c r="C28" i="5"/>
  <c r="E28" i="5"/>
  <c r="C27" i="5"/>
  <c r="C33" i="5"/>
  <c r="E27" i="5"/>
  <c r="E26" i="5"/>
  <c r="D19" i="5"/>
  <c r="E14" i="5"/>
  <c r="F14" i="5"/>
  <c r="G14" i="5"/>
  <c r="E15" i="5"/>
  <c r="F15" i="5"/>
  <c r="G15" i="5"/>
  <c r="F13" i="5"/>
  <c r="G13" i="5"/>
  <c r="E16" i="5"/>
  <c r="F16" i="5"/>
  <c r="G16" i="5"/>
  <c r="E12" i="5"/>
  <c r="F17" i="5"/>
  <c r="G17" i="5"/>
  <c r="O22" i="5"/>
  <c r="Q12" i="5"/>
  <c r="Q22" i="5"/>
  <c r="P22" i="5"/>
  <c r="E33" i="5"/>
  <c r="F12" i="5"/>
  <c r="G12" i="5"/>
  <c r="E19" i="5"/>
  <c r="G19" i="5"/>
  <c r="F19" i="5"/>
  <c r="D32" i="4"/>
  <c r="B6" i="7"/>
  <c r="B25" i="7"/>
  <c r="B27" i="7"/>
</calcChain>
</file>

<file path=xl/sharedStrings.xml><?xml version="1.0" encoding="utf-8"?>
<sst xmlns="http://schemas.openxmlformats.org/spreadsheetml/2006/main" count="185" uniqueCount="112">
  <si>
    <t>Exempel</t>
  </si>
  <si>
    <t>https://www.thm.lu.se/internt/student/utlagg-utbildningprojekt</t>
  </si>
  <si>
    <t>Kommentar</t>
  </si>
  <si>
    <t>https://www.stim.se/sv/priser-och-sarskilda-villkor-musik-i-teater-staupproduktioner-och-forelasningar-exklusive</t>
  </si>
  <si>
    <t>BUDGET</t>
  </si>
  <si>
    <t xml:space="preserve">   More information and a link to register your bank details can be found on our web:</t>
  </si>
  <si>
    <t xml:space="preserve">The original receipt must include the company's name, address, company registration number, </t>
  </si>
  <si>
    <t xml:space="preserve">date and time of issue and the amount of VAT. For purchases from private individuals, </t>
  </si>
  <si>
    <t xml:space="preserve"> the receipt must include the seller's name, address and the purpose of the purchase.</t>
  </si>
  <si>
    <t>date</t>
  </si>
  <si>
    <t>Calculated automatically</t>
  </si>
  <si>
    <t>Fill in the exact amount,
do not round off!</t>
  </si>
  <si>
    <t>VAT</t>
  </si>
  <si>
    <t>sum</t>
  </si>
  <si>
    <t>All receipts should be copied and attached to punched A4 paper, with the original stapled on top of the copy.</t>
  </si>
  <si>
    <t>Fills in by student</t>
  </si>
  <si>
    <t>Name</t>
  </si>
  <si>
    <t>LU-mail</t>
  </si>
  <si>
    <t>phone (07X-XXX XXXX. +XX for non-swedish numbers)</t>
  </si>
  <si>
    <t>Social security number (ÅÅMMDD-XXXX)</t>
  </si>
  <si>
    <t>Handed in (ÅÅÅÅ-MM-DD)</t>
  </si>
  <si>
    <t>Adress (street name, postal number, postal city. Land if you are not living in Sweden)</t>
  </si>
  <si>
    <t>Course/project name</t>
  </si>
  <si>
    <t>Class/year</t>
  </si>
  <si>
    <t>Signature student:</t>
  </si>
  <si>
    <t>Responsible educator</t>
  </si>
  <si>
    <t>paid</t>
  </si>
  <si>
    <t>Attestation by the responsible person</t>
  </si>
  <si>
    <t>Name, title:</t>
  </si>
  <si>
    <t>Signature:</t>
  </si>
  <si>
    <t>Date:</t>
  </si>
  <si>
    <t>This is how you calculate the non-VAT/VAT amounts in SEK if not all amounts are printed on the receipt.</t>
  </si>
  <si>
    <t>You know the amount including VAT and want to know the amount excluding VAT</t>
  </si>
  <si>
    <t>*Count the VAT like this if it is marked out in percent.</t>
  </si>
  <si>
    <t>If the VAT is</t>
  </si>
  <si>
    <t>*Count like this if the VAT is marked out in SEK</t>
  </si>
  <si>
    <t>Multiply [VAT included] by</t>
  </si>
  <si>
    <t>Multiply [exl. VAT] with</t>
  </si>
  <si>
    <t>You know the amount including VAT and want to know what the VAT amount is</t>
  </si>
  <si>
    <t>You know the amount excluding VAT and want to know what it will be including VAT.</t>
  </si>
  <si>
    <t>If VAT is 0% (for second hand and private purchases)</t>
  </si>
  <si>
    <t>Divide [incl. VAT] with</t>
  </si>
  <si>
    <t>divided with</t>
  </si>
  <si>
    <t>minus VAT</t>
  </si>
  <si>
    <t>[incl. VAT] minus [VAT] = excl. VAT</t>
  </si>
  <si>
    <t>=excl. VAT</t>
  </si>
  <si>
    <t>Then excl. VAT and incl. VAT are the same amount, written like this:</t>
  </si>
  <si>
    <t>incl. VAT</t>
  </si>
  <si>
    <t>incl. moms</t>
  </si>
  <si>
    <t>excl. VAT</t>
  </si>
  <si>
    <t>duplicated</t>
  </si>
  <si>
    <t>= VAT</t>
  </si>
  <si>
    <t>=incl. VAT</t>
  </si>
  <si>
    <t>Try it yourself. Fill in the yellow box, the rest is calculated automatically.</t>
  </si>
  <si>
    <t xml:space="preserve">For work in student projects, the hourly wage is SEK 145 excluding holiday pay, i.e. the holiday pay is in addition to the salary (this is statutory, a wage earner is always entitled to holiday pay), </t>
  </si>
  <si>
    <t>The total cost of a salary includes employer contributions, pension, insurance, etc. paid by the employer. It is the total cost that is included in the budget.</t>
  </si>
  <si>
    <t>EXAMPLE - fill in and try</t>
  </si>
  <si>
    <t>Only fill in the colored boxes, everything else is calculated automatically.</t>
  </si>
  <si>
    <t>This is how you calculate the total cost of the hourly wage you want to pay.</t>
  </si>
  <si>
    <t>Enter the number of hours and the total salary for the employee and the total cost to your budget will be calculated automatically.</t>
  </si>
  <si>
    <t>Hourly wage</t>
  </si>
  <si>
    <r>
      <rPr>
        <b/>
        <sz val="12"/>
        <color theme="1"/>
        <rFont val="Calibri"/>
        <family val="2"/>
        <scheme val="minor"/>
      </rPr>
      <t>Pay</t>
    </r>
    <r>
      <rPr>
        <sz val="12"/>
        <color theme="1"/>
        <rFont val="Calibri"/>
        <family val="2"/>
        <scheme val="minor"/>
      </rPr>
      <t xml:space="preserve">
(before tax)</t>
    </r>
  </si>
  <si>
    <r>
      <rPr>
        <b/>
        <sz val="12"/>
        <color theme="1"/>
        <rFont val="Calibri"/>
        <family val="2"/>
        <scheme val="minor"/>
      </rPr>
      <t>Holiday pay</t>
    </r>
    <r>
      <rPr>
        <sz val="12"/>
        <color theme="1"/>
        <rFont val="Calibri"/>
        <family val="2"/>
        <scheme val="minor"/>
      </rPr>
      <t xml:space="preserve"> 12%</t>
    </r>
  </si>
  <si>
    <t>COSTS FOR WAGES</t>
  </si>
  <si>
    <t>EXAMPLE Name Last name</t>
  </si>
  <si>
    <t>Name Last name</t>
  </si>
  <si>
    <t>Add a new row by marking this one</t>
  </si>
  <si>
    <t>Here's how to calculate what you can pay in salary based on a given lump sum (the total cost that fits in your budget).</t>
  </si>
  <si>
    <t>Enter the amount you want to use for a salary in the Cost box, and the pre-tax salary and number of hours will be calculated automatically.</t>
  </si>
  <si>
    <t>Hours</t>
  </si>
  <si>
    <t>Generally about pay</t>
  </si>
  <si>
    <t>Cost</t>
  </si>
  <si>
    <t>COST FOR WAGES</t>
  </si>
  <si>
    <r>
      <rPr>
        <b/>
        <sz val="12"/>
        <color theme="1"/>
        <rFont val="Calibri"/>
        <family val="2"/>
        <scheme val="minor"/>
      </rPr>
      <t>Cost</t>
    </r>
    <r>
      <rPr>
        <sz val="12"/>
        <color theme="1"/>
        <rFont val="Calibri"/>
        <family val="2"/>
        <scheme val="minor"/>
      </rPr>
      <t>(*1,54 for social fees, etc.</t>
    </r>
  </si>
  <si>
    <t>Gross salary</t>
  </si>
  <si>
    <t xml:space="preserve">This is where you fill in the details of those who will be paid in your project (counted in the budget tab). </t>
  </si>
  <si>
    <r>
      <rPr>
        <b/>
        <sz val="12"/>
        <color theme="1"/>
        <rFont val="Calibri"/>
        <family val="2"/>
        <scheme val="minor"/>
      </rPr>
      <t xml:space="preserve">Holiday pay </t>
    </r>
    <r>
      <rPr>
        <sz val="12"/>
        <color theme="1"/>
        <rFont val="Calibri"/>
        <family val="2"/>
        <scheme val="minor"/>
      </rPr>
      <t>12%</t>
    </r>
  </si>
  <si>
    <r>
      <rPr>
        <b/>
        <sz val="12"/>
        <color theme="1"/>
        <rFont val="Calibri"/>
        <family val="2"/>
        <scheme val="minor"/>
      </rPr>
      <t>Cost</t>
    </r>
    <r>
      <rPr>
        <sz val="12"/>
        <color theme="1"/>
        <rFont val="Calibri"/>
        <family val="2"/>
        <scheme val="minor"/>
      </rPr>
      <t>(*1,54 for social fees, etc.)</t>
    </r>
  </si>
  <si>
    <r>
      <t xml:space="preserve">Social security number
</t>
    </r>
    <r>
      <rPr>
        <sz val="12"/>
        <color theme="1"/>
        <rFont val="Calibri"/>
        <family val="2"/>
        <scheme val="minor"/>
      </rPr>
      <t>(ÅÅMMDD-XXXX)</t>
    </r>
  </si>
  <si>
    <t>Total cost</t>
  </si>
  <si>
    <t>Adress, postal number, city (+country if it is outside Sweden)</t>
  </si>
  <si>
    <t>write the total budget of your project</t>
  </si>
  <si>
    <t>USED SO FAR</t>
  </si>
  <si>
    <t>expences</t>
  </si>
  <si>
    <t>wages</t>
  </si>
  <si>
    <t>= LEFT TO USE</t>
  </si>
  <si>
    <t>USED TOTAL</t>
  </si>
  <si>
    <t>Copyright</t>
  </si>
  <si>
    <t>Number of performances</t>
  </si>
  <si>
    <t>price per performance</t>
  </si>
  <si>
    <t>price total</t>
  </si>
  <si>
    <t>The price is based on the total music time and audience numbers, see current amounts on stim.se:</t>
  </si>
  <si>
    <t>Indicate if you have any other expenses that are paid other than through your own expenses or as a salary - i.e. via invoice or via purchase from someone else at Malmö Theater Academy.</t>
  </si>
  <si>
    <t>is automatically retrieved from the expenses tab (total excluding VAT).</t>
  </si>
  <si>
    <t>automatically retrieved from the salary tab (total cost)</t>
  </si>
  <si>
    <t>Fill in the colored boxes, everything else will be filled in automatics from the other tabs</t>
  </si>
  <si>
    <t>Amount</t>
  </si>
  <si>
    <t>Comment - what is it and how is it paid?</t>
  </si>
  <si>
    <t>other total</t>
  </si>
  <si>
    <t>STIM (remuneration of authors), to be indicated if you use any copyrighted music.</t>
  </si>
  <si>
    <t>Other costs</t>
  </si>
  <si>
    <t>excl.VAT
/net
(cost)</t>
  </si>
  <si>
    <t>incl. VAT
/gross (outlay)</t>
  </si>
  <si>
    <t>attachment /receipt number.</t>
  </si>
  <si>
    <r>
      <t>Attach the receipts in date order</t>
    </r>
    <r>
      <rPr>
        <i/>
        <sz val="10"/>
        <color theme="1"/>
        <rFont val="Arial"/>
        <family val="2"/>
      </rPr>
      <t xml:space="preserve"> (oldest first), write the number next to the receipt.</t>
    </r>
  </si>
  <si>
    <r>
      <rPr>
        <b/>
        <u/>
        <sz val="10"/>
        <color theme="1"/>
        <rFont val="Arial"/>
        <family val="2"/>
      </rPr>
      <t>Summary</t>
    </r>
    <r>
      <rPr>
        <sz val="10"/>
        <color theme="1"/>
        <rFont val="Arial"/>
        <family val="2"/>
      </rPr>
      <t xml:space="preserve"> (what the expenses relate to and the purpose of the expenses, and any other information).</t>
    </r>
  </si>
  <si>
    <r>
      <rPr>
        <b/>
        <u/>
        <sz val="10"/>
        <color theme="1"/>
        <rFont val="Arial"/>
        <family val="2"/>
      </rPr>
      <t>Description</t>
    </r>
    <r>
      <rPr>
        <sz val="10"/>
        <color theme="1"/>
        <rFont val="Arial"/>
        <family val="2"/>
      </rPr>
      <t xml:space="preserve"> (Place of purchase/store and what you've bought/for what? Write additional comments on the annexes if necessary).	</t>
    </r>
  </si>
  <si>
    <t xml:space="preserve">Production costs for cours/production X.
Trip to Y to participate in Z/study visist etc.
</t>
  </si>
  <si>
    <t>Hemköp: food/beverage used as props</t>
  </si>
  <si>
    <t>Skånetrafiken: train Malmö-Helsingborg</t>
  </si>
  <si>
    <t>Myrorna: costume sweater (second hand, no VAT)</t>
  </si>
  <si>
    <t>Rapunzel of Sweden: costume/make-up: 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</si>
</sst>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kr&quot;;[Red]\-#,##0\ &quot;kr&quot;"/>
    <numFmt numFmtId="8" formatCode="#,##0.00\ &quot;kr&quot;;[Red]\-#,##0.00\ &quot;kr&quot;"/>
    <numFmt numFmtId="164" formatCode="0.0000"/>
    <numFmt numFmtId="165" formatCode="#,##0.00_ ;[Red]\-#,##0.00\ "/>
    <numFmt numFmtId="166" formatCode="[$-41D]dd/mmm;@"/>
    <numFmt numFmtId="167" formatCode="#,##0_ ;[Red]\-#,##0\ "/>
  </numFmts>
  <fonts count="2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sz val="8"/>
      <color theme="1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u/>
      <sz val="10"/>
      <color theme="10"/>
      <name val="Arial"/>
      <family val="2"/>
    </font>
    <font>
      <b/>
      <i/>
      <sz val="10"/>
      <color theme="1"/>
      <name val="Arial"/>
      <family val="2"/>
    </font>
    <font>
      <u/>
      <sz val="10"/>
      <color theme="1"/>
      <name val="Arial"/>
      <family val="2"/>
    </font>
    <font>
      <i/>
      <sz val="9"/>
      <color theme="1"/>
      <name val="Arial"/>
      <family val="2"/>
    </font>
    <font>
      <u/>
      <sz val="10"/>
      <color theme="10"/>
      <name val="Calibri"/>
      <family val="2"/>
      <scheme val="minor"/>
    </font>
    <font>
      <i/>
      <u/>
      <sz val="10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4">
    <xf numFmtId="0" fontId="0" fillId="0" borderId="0" xfId="0"/>
    <xf numFmtId="0" fontId="1" fillId="0" borderId="0" xfId="0" applyFont="1"/>
    <xf numFmtId="8" fontId="0" fillId="0" borderId="0" xfId="0" applyNumberFormat="1"/>
    <xf numFmtId="0" fontId="2" fillId="0" borderId="0" xfId="0" applyFont="1"/>
    <xf numFmtId="8" fontId="0" fillId="2" borderId="0" xfId="0" applyNumberFormat="1" applyFill="1"/>
    <xf numFmtId="0" fontId="0" fillId="0" borderId="0" xfId="0" quotePrefix="1"/>
    <xf numFmtId="0" fontId="3" fillId="0" borderId="0" xfId="0" applyFont="1" applyAlignment="1">
      <alignment vertical="center"/>
    </xf>
    <xf numFmtId="8" fontId="5" fillId="0" borderId="0" xfId="0" applyNumberFormat="1" applyFont="1"/>
    <xf numFmtId="0" fontId="5" fillId="0" borderId="0" xfId="0" applyFont="1"/>
    <xf numFmtId="0" fontId="5" fillId="0" borderId="11" xfId="0" applyFont="1" applyBorder="1"/>
    <xf numFmtId="8" fontId="7" fillId="0" borderId="0" xfId="0" applyNumberFormat="1" applyFont="1"/>
    <xf numFmtId="0" fontId="7" fillId="0" borderId="13" xfId="0" applyFont="1" applyBorder="1"/>
    <xf numFmtId="8" fontId="5" fillId="0" borderId="6" xfId="0" applyNumberFormat="1" applyFont="1" applyBorder="1"/>
    <xf numFmtId="0" fontId="5" fillId="0" borderId="6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9" fillId="0" borderId="0" xfId="0" applyFont="1"/>
    <xf numFmtId="8" fontId="9" fillId="0" borderId="0" xfId="0" applyNumberFormat="1" applyFont="1"/>
    <xf numFmtId="0" fontId="9" fillId="0" borderId="0" xfId="0" applyFont="1" applyAlignment="1">
      <alignment horizontal="left" wrapText="1"/>
    </xf>
    <xf numFmtId="0" fontId="12" fillId="0" borderId="0" xfId="1" applyFont="1"/>
    <xf numFmtId="8" fontId="10" fillId="0" borderId="2" xfId="0" applyNumberFormat="1" applyFont="1" applyBorder="1" applyAlignment="1">
      <alignment horizontal="center" wrapText="1"/>
    </xf>
    <xf numFmtId="8" fontId="10" fillId="0" borderId="4" xfId="0" applyNumberFormat="1" applyFont="1" applyBorder="1" applyAlignment="1">
      <alignment horizontal="center" wrapText="1"/>
    </xf>
    <xf numFmtId="8" fontId="10" fillId="0" borderId="3" xfId="0" applyNumberFormat="1" applyFont="1" applyBorder="1" applyAlignment="1">
      <alignment horizontal="center" wrapText="1"/>
    </xf>
    <xf numFmtId="8" fontId="9" fillId="0" borderId="4" xfId="0" applyNumberFormat="1" applyFont="1" applyBorder="1" applyAlignment="1">
      <alignment horizontal="center"/>
    </xf>
    <xf numFmtId="8" fontId="9" fillId="2" borderId="4" xfId="0" applyNumberFormat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8" fontId="10" fillId="0" borderId="0" xfId="0" applyNumberFormat="1" applyFont="1" applyAlignment="1">
      <alignment horizontal="center"/>
    </xf>
    <xf numFmtId="8" fontId="10" fillId="0" borderId="9" xfId="0" applyNumberFormat="1" applyFont="1" applyBorder="1" applyAlignment="1">
      <alignment horizontal="center"/>
    </xf>
    <xf numFmtId="8" fontId="9" fillId="0" borderId="0" xfId="0" applyNumberFormat="1" applyFont="1" applyAlignment="1">
      <alignment horizontal="center"/>
    </xf>
    <xf numFmtId="8" fontId="10" fillId="0" borderId="10" xfId="0" applyNumberFormat="1" applyFont="1" applyBorder="1" applyAlignment="1">
      <alignment horizontal="center"/>
    </xf>
    <xf numFmtId="0" fontId="11" fillId="0" borderId="0" xfId="0" applyFont="1"/>
    <xf numFmtId="8" fontId="14" fillId="0" borderId="0" xfId="0" applyNumberFormat="1" applyFont="1" applyAlignment="1">
      <alignment horizontal="center"/>
    </xf>
    <xf numFmtId="164" fontId="0" fillId="0" borderId="0" xfId="0" applyNumberFormat="1"/>
    <xf numFmtId="0" fontId="13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8" fontId="15" fillId="0" borderId="4" xfId="0" applyNumberFormat="1" applyFont="1" applyBorder="1" applyAlignment="1">
      <alignment horizontal="center" wrapText="1"/>
    </xf>
    <xf numFmtId="0" fontId="9" fillId="0" borderId="5" xfId="0" applyFont="1" applyBorder="1"/>
    <xf numFmtId="8" fontId="5" fillId="0" borderId="11" xfId="0" applyNumberFormat="1" applyFont="1" applyBorder="1"/>
    <xf numFmtId="0" fontId="6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17" xfId="0" applyFont="1" applyBorder="1"/>
    <xf numFmtId="0" fontId="4" fillId="0" borderId="0" xfId="0" applyFont="1" applyAlignment="1">
      <alignment horizontal="right"/>
    </xf>
    <xf numFmtId="0" fontId="5" fillId="0" borderId="14" xfId="0" applyFont="1" applyBorder="1"/>
    <xf numFmtId="0" fontId="5" fillId="0" borderId="7" xfId="0" applyFont="1" applyBorder="1"/>
    <xf numFmtId="0" fontId="7" fillId="0" borderId="16" xfId="0" applyFont="1" applyBorder="1"/>
    <xf numFmtId="0" fontId="5" fillId="0" borderId="17" xfId="0" applyFont="1" applyBorder="1"/>
    <xf numFmtId="0" fontId="7" fillId="0" borderId="11" xfId="0" applyFont="1" applyBorder="1"/>
    <xf numFmtId="0" fontId="9" fillId="0" borderId="15" xfId="0" applyFont="1" applyBorder="1" applyAlignment="1">
      <alignment horizontal="right"/>
    </xf>
    <xf numFmtId="8" fontId="9" fillId="0" borderId="15" xfId="0" applyNumberFormat="1" applyFont="1" applyBorder="1"/>
    <xf numFmtId="0" fontId="9" fillId="0" borderId="15" xfId="0" applyFont="1" applyBorder="1"/>
    <xf numFmtId="6" fontId="0" fillId="2" borderId="0" xfId="0" applyNumberFormat="1" applyFill="1"/>
    <xf numFmtId="6" fontId="0" fillId="0" borderId="0" xfId="0" applyNumberFormat="1"/>
    <xf numFmtId="6" fontId="1" fillId="0" borderId="8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right"/>
    </xf>
    <xf numFmtId="0" fontId="7" fillId="0" borderId="0" xfId="0" applyFont="1"/>
    <xf numFmtId="0" fontId="5" fillId="0" borderId="0" xfId="0" applyFont="1" applyAlignment="1">
      <alignment horizontal="right"/>
    </xf>
    <xf numFmtId="166" fontId="7" fillId="0" borderId="4" xfId="0" applyNumberFormat="1" applyFont="1" applyBorder="1"/>
    <xf numFmtId="0" fontId="7" fillId="0" borderId="14" xfId="0" applyFont="1" applyBorder="1"/>
    <xf numFmtId="0" fontId="18" fillId="0" borderId="12" xfId="0" applyFont="1" applyBorder="1" applyAlignment="1">
      <alignment horizontal="right" wrapText="1"/>
    </xf>
    <xf numFmtId="0" fontId="13" fillId="0" borderId="0" xfId="0" applyFont="1"/>
    <xf numFmtId="6" fontId="1" fillId="0" borderId="0" xfId="0" applyNumberFormat="1" applyFont="1"/>
    <xf numFmtId="0" fontId="20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2" fontId="20" fillId="0" borderId="0" xfId="0" applyNumberFormat="1" applyFont="1" applyAlignment="1">
      <alignment horizontal="center"/>
    </xf>
    <xf numFmtId="0" fontId="19" fillId="0" borderId="0" xfId="0" quotePrefix="1" applyFont="1"/>
    <xf numFmtId="8" fontId="19" fillId="0" borderId="0" xfId="0" applyNumberFormat="1" applyFont="1"/>
    <xf numFmtId="0" fontId="19" fillId="0" borderId="0" xfId="0" applyFont="1"/>
    <xf numFmtId="9" fontId="1" fillId="0" borderId="0" xfId="0" applyNumberFormat="1" applyFont="1"/>
    <xf numFmtId="0" fontId="21" fillId="0" borderId="0" xfId="0" applyFont="1" applyAlignment="1">
      <alignment vertical="center"/>
    </xf>
    <xf numFmtId="0" fontId="20" fillId="0" borderId="0" xfId="0" applyFont="1" applyAlignment="1">
      <alignment horizontal="center" wrapText="1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6" fontId="1" fillId="2" borderId="0" xfId="0" applyNumberFormat="1" applyFont="1" applyFill="1"/>
    <xf numFmtId="0" fontId="22" fillId="0" borderId="0" xfId="0" applyFont="1"/>
    <xf numFmtId="165" fontId="0" fillId="0" borderId="0" xfId="0" applyNumberFormat="1"/>
    <xf numFmtId="0" fontId="21" fillId="0" borderId="21" xfId="0" applyFont="1" applyBorder="1" applyAlignment="1">
      <alignment vertical="center"/>
    </xf>
    <xf numFmtId="0" fontId="0" fillId="0" borderId="22" xfId="0" applyBorder="1"/>
    <xf numFmtId="0" fontId="0" fillId="0" borderId="21" xfId="0" applyBorder="1"/>
    <xf numFmtId="0" fontId="1" fillId="0" borderId="21" xfId="0" applyFont="1" applyBorder="1"/>
    <xf numFmtId="8" fontId="0" fillId="0" borderId="0" xfId="0" quotePrefix="1" applyNumberFormat="1"/>
    <xf numFmtId="8" fontId="1" fillId="0" borderId="0" xfId="0" applyNumberFormat="1" applyFont="1"/>
    <xf numFmtId="8" fontId="0" fillId="0" borderId="0" xfId="0" applyNumberFormat="1" applyAlignment="1">
      <alignment horizontal="center" wrapText="1"/>
    </xf>
    <xf numFmtId="8" fontId="1" fillId="0" borderId="0" xfId="0" applyNumberFormat="1" applyFont="1" applyAlignment="1">
      <alignment horizontal="center"/>
    </xf>
    <xf numFmtId="165" fontId="0" fillId="2" borderId="0" xfId="0" applyNumberFormat="1" applyFill="1"/>
    <xf numFmtId="0" fontId="2" fillId="3" borderId="21" xfId="0" applyFont="1" applyFill="1" applyBorder="1"/>
    <xf numFmtId="8" fontId="0" fillId="3" borderId="0" xfId="0" applyNumberFormat="1" applyFill="1"/>
    <xf numFmtId="6" fontId="0" fillId="3" borderId="0" xfId="0" applyNumberFormat="1" applyFill="1"/>
    <xf numFmtId="0" fontId="1" fillId="0" borderId="0" xfId="0" applyFont="1" applyAlignment="1">
      <alignment horizontal="right"/>
    </xf>
    <xf numFmtId="6" fontId="1" fillId="0" borderId="0" xfId="0" applyNumberFormat="1" applyFont="1" applyAlignment="1">
      <alignment horizontal="center"/>
    </xf>
    <xf numFmtId="0" fontId="0" fillId="0" borderId="23" xfId="0" applyBorder="1"/>
    <xf numFmtId="0" fontId="0" fillId="0" borderId="15" xfId="0" applyBorder="1"/>
    <xf numFmtId="0" fontId="1" fillId="0" borderId="15" xfId="0" applyFont="1" applyBorder="1" applyAlignment="1">
      <alignment horizontal="center"/>
    </xf>
    <xf numFmtId="0" fontId="0" fillId="0" borderId="24" xfId="0" applyBorder="1"/>
    <xf numFmtId="0" fontId="2" fillId="2" borderId="21" xfId="0" applyFont="1" applyFill="1" applyBorder="1"/>
    <xf numFmtId="0" fontId="0" fillId="2" borderId="21" xfId="0" applyFill="1" applyBorder="1"/>
    <xf numFmtId="0" fontId="2" fillId="2" borderId="25" xfId="0" applyFont="1" applyFill="1" applyBorder="1"/>
    <xf numFmtId="6" fontId="0" fillId="0" borderId="6" xfId="0" applyNumberFormat="1" applyBorder="1"/>
    <xf numFmtId="165" fontId="0" fillId="2" borderId="6" xfId="0" applyNumberFormat="1" applyFill="1" applyBorder="1"/>
    <xf numFmtId="0" fontId="2" fillId="2" borderId="26" xfId="0" applyFont="1" applyFill="1" applyBorder="1"/>
    <xf numFmtId="6" fontId="0" fillId="0" borderId="2" xfId="0" applyNumberFormat="1" applyBorder="1"/>
    <xf numFmtId="165" fontId="0" fillId="2" borderId="2" xfId="0" applyNumberFormat="1" applyFill="1" applyBorder="1"/>
    <xf numFmtId="0" fontId="0" fillId="2" borderId="26" xfId="0" applyFill="1" applyBorder="1"/>
    <xf numFmtId="0" fontId="0" fillId="2" borderId="7" xfId="0" applyFill="1" applyBorder="1"/>
    <xf numFmtId="0" fontId="0" fillId="2" borderId="3" xfId="0" applyFill="1" applyBorder="1"/>
    <xf numFmtId="165" fontId="1" fillId="0" borderId="0" xfId="0" applyNumberFormat="1" applyFont="1"/>
    <xf numFmtId="0" fontId="2" fillId="0" borderId="21" xfId="0" applyFont="1" applyBorder="1"/>
    <xf numFmtId="0" fontId="24" fillId="0" borderId="21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22" xfId="0" applyFont="1" applyBorder="1" applyAlignment="1">
      <alignment horizontal="center"/>
    </xf>
    <xf numFmtId="0" fontId="25" fillId="0" borderId="0" xfId="0" applyFont="1"/>
    <xf numFmtId="8" fontId="1" fillId="0" borderId="0" xfId="0" applyNumberFormat="1" applyFont="1" applyAlignment="1">
      <alignment horizontal="left" wrapText="1"/>
    </xf>
    <xf numFmtId="8" fontId="1" fillId="0" borderId="22" xfId="0" applyNumberFormat="1" applyFont="1" applyBorder="1" applyAlignment="1">
      <alignment horizontal="left" wrapText="1"/>
    </xf>
    <xf numFmtId="0" fontId="0" fillId="2" borderId="27" xfId="0" applyFill="1" applyBorder="1"/>
    <xf numFmtId="0" fontId="0" fillId="2" borderId="28" xfId="0" applyFill="1" applyBorder="1"/>
    <xf numFmtId="0" fontId="1" fillId="0" borderId="0" xfId="0" quotePrefix="1" applyFont="1"/>
    <xf numFmtId="167" fontId="0" fillId="2" borderId="0" xfId="0" applyNumberFormat="1" applyFill="1"/>
    <xf numFmtId="0" fontId="8" fillId="0" borderId="0" xfId="1"/>
    <xf numFmtId="0" fontId="22" fillId="0" borderId="0" xfId="0" applyFont="1" applyAlignment="1">
      <alignment horizontal="right"/>
    </xf>
    <xf numFmtId="49" fontId="9" fillId="0" borderId="6" xfId="0" applyNumberFormat="1" applyFont="1" applyBorder="1"/>
    <xf numFmtId="49" fontId="9" fillId="0" borderId="7" xfId="0" applyNumberFormat="1" applyFont="1" applyBorder="1"/>
    <xf numFmtId="0" fontId="9" fillId="0" borderId="6" xfId="0" applyFont="1" applyBorder="1"/>
    <xf numFmtId="0" fontId="14" fillId="0" borderId="0" xfId="0" applyFont="1" applyAlignment="1">
      <alignment horizontal="left"/>
    </xf>
    <xf numFmtId="8" fontId="14" fillId="0" borderId="0" xfId="0" applyNumberFormat="1" applyFont="1"/>
    <xf numFmtId="0" fontId="7" fillId="0" borderId="5" xfId="0" applyFont="1" applyBorder="1" applyAlignment="1">
      <alignment horizontal="right"/>
    </xf>
    <xf numFmtId="0" fontId="17" fillId="0" borderId="0" xfId="0" applyFont="1"/>
    <xf numFmtId="8" fontId="5" fillId="0" borderId="14" xfId="0" applyNumberFormat="1" applyFont="1" applyBorder="1"/>
    <xf numFmtId="14" fontId="9" fillId="0" borderId="7" xfId="0" applyNumberFormat="1" applyFont="1" applyBorder="1" applyAlignment="1">
      <alignment horizontal="left"/>
    </xf>
    <xf numFmtId="49" fontId="16" fillId="0" borderId="5" xfId="1" applyNumberFormat="1" applyFont="1" applyBorder="1"/>
    <xf numFmtId="0" fontId="12" fillId="0" borderId="5" xfId="1" applyNumberFormat="1" applyFont="1" applyBorder="1"/>
    <xf numFmtId="0" fontId="12" fillId="0" borderId="7" xfId="1" applyNumberFormat="1" applyFont="1" applyBorder="1"/>
    <xf numFmtId="0" fontId="9" fillId="0" borderId="18" xfId="0" applyFont="1" applyBorder="1" applyAlignment="1">
      <alignment wrapText="1"/>
    </xf>
    <xf numFmtId="0" fontId="9" fillId="0" borderId="19" xfId="0" applyFont="1" applyBorder="1" applyAlignment="1">
      <alignment wrapText="1"/>
    </xf>
    <xf numFmtId="0" fontId="9" fillId="0" borderId="20" xfId="0" applyFont="1" applyBorder="1" applyAlignment="1">
      <alignment wrapText="1"/>
    </xf>
    <xf numFmtId="0" fontId="9" fillId="0" borderId="21" xfId="0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22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5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8" fontId="15" fillId="0" borderId="1" xfId="0" applyNumberFormat="1" applyFont="1" applyBorder="1" applyAlignment="1">
      <alignment horizontal="center" wrapText="1"/>
    </xf>
    <xf numFmtId="8" fontId="15" fillId="0" borderId="3" xfId="0" applyNumberFormat="1" applyFont="1" applyBorder="1" applyAlignment="1">
      <alignment horizontal="center" wrapText="1"/>
    </xf>
    <xf numFmtId="0" fontId="9" fillId="0" borderId="23" xfId="0" applyFont="1" applyBorder="1" applyAlignment="1">
      <alignment horizontal="left" vertical="top" wrapText="1"/>
    </xf>
    <xf numFmtId="0" fontId="9" fillId="0" borderId="15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center" textRotation="180" wrapText="1"/>
    </xf>
    <xf numFmtId="0" fontId="10" fillId="0" borderId="12" xfId="0" applyFont="1" applyBorder="1" applyAlignment="1">
      <alignment horizontal="center" vertical="center" textRotation="180" wrapText="1"/>
    </xf>
    <xf numFmtId="0" fontId="23" fillId="4" borderId="18" xfId="0" applyFont="1" applyFill="1" applyBorder="1" applyAlignment="1">
      <alignment horizontal="center"/>
    </xf>
    <xf numFmtId="0" fontId="23" fillId="4" borderId="19" xfId="0" applyFont="1" applyFill="1" applyBorder="1" applyAlignment="1">
      <alignment horizontal="center"/>
    </xf>
    <xf numFmtId="0" fontId="23" fillId="4" borderId="20" xfId="0" applyFont="1" applyFill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211666</xdr:colOff>
      <xdr:row>30</xdr:row>
      <xdr:rowOff>31753</xdr:rowOff>
    </xdr:from>
    <xdr:to>
      <xdr:col>6</xdr:col>
      <xdr:colOff>222249</xdr:colOff>
      <xdr:row>32</xdr:row>
      <xdr:rowOff>74084</xdr:rowOff>
    </xdr:to>
    <xdr:cxnSp macro="">
      <xdr:nvCxnSpPr>
        <xdr:cNvPr id="3" name="Rak pil 2">
          <a:extLst>
            <a:ext uri="{FF2B5EF4-FFF2-40B4-BE49-F238E27FC236}">
              <a16:creationId xmlns:a16="http://schemas.microsoft.com/office/drawing/2014/main" id="{B6284BA5-B5E2-434E-AE72-B9307C374110}"/>
            </a:ext>
          </a:extLst>
        </xdr:cNvPr>
        <xdr:cNvCxnSpPr/>
      </xdr:nvCxnSpPr>
      <xdr:spPr>
        <a:xfrm flipV="1">
          <a:off x="5990166" y="5822953"/>
          <a:ext cx="10583" cy="385231"/>
        </a:xfrm>
        <a:prstGeom prst="straightConnector1">
          <a:avLst/>
        </a:prstGeom>
        <a:ln w="127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hyperlink" Target="https://www.thm.lu.se/internt/student/utlagg-utbildningprojek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hyperlink" Target="https://www.thm.lu.se/internt/student/utlagg-utbildningprojekt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im.se/sv/priser-och-sarskilda-villkor-musik-i-teater-staupproduktioner-och-forelasningar-exklus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7C755-ABDD-2C44-B04F-C5A7176A9055}">
  <dimension ref="A1:G54"/>
  <sheetViews>
    <sheetView view="pageLayout" zoomScaleNormal="100" workbookViewId="0">
      <selection sqref="A1:XFD1048576"/>
    </sheetView>
  </sheetViews>
  <sheetFormatPr baseColWidth="10" defaultRowHeight="14" x14ac:dyDescent="0.15"/>
  <cols>
    <col min="1" max="1" width="28.1640625" style="8" customWidth="1"/>
    <col min="2" max="2" width="11.6640625" style="8" customWidth="1"/>
    <col min="3" max="3" width="6.83203125" style="8" customWidth="1"/>
    <col min="4" max="4" width="10.6640625" style="7" customWidth="1"/>
    <col min="5" max="5" width="8.5" style="7" customWidth="1"/>
    <col min="6" max="6" width="10.33203125" style="7" customWidth="1"/>
    <col min="7" max="7" width="5.83203125" style="8" customWidth="1"/>
    <col min="8" max="8" width="23.5" style="8" customWidth="1"/>
    <col min="9" max="16384" width="10.83203125" style="8"/>
  </cols>
  <sheetData>
    <row r="1" spans="1:7" ht="10" customHeight="1" x14ac:dyDescent="0.15">
      <c r="D1" s="10"/>
    </row>
    <row r="2" spans="1:7" s="15" customFormat="1" ht="13" x14ac:dyDescent="0.15">
      <c r="A2" s="15" t="s">
        <v>6</v>
      </c>
      <c r="D2" s="16"/>
      <c r="E2" s="16"/>
      <c r="F2" s="16"/>
    </row>
    <row r="3" spans="1:7" s="15" customFormat="1" ht="13" x14ac:dyDescent="0.15">
      <c r="A3" s="15" t="s">
        <v>7</v>
      </c>
      <c r="D3" s="16"/>
      <c r="E3" s="16"/>
      <c r="F3" s="16"/>
    </row>
    <row r="4" spans="1:7" s="15" customFormat="1" ht="14" customHeight="1" x14ac:dyDescent="0.15">
      <c r="A4" s="15" t="s">
        <v>8</v>
      </c>
      <c r="D4" s="16"/>
      <c r="E4" s="16"/>
      <c r="F4" s="16"/>
    </row>
    <row r="5" spans="1:7" s="15" customFormat="1" ht="14" customHeight="1" x14ac:dyDescent="0.15">
      <c r="A5" s="31" t="s">
        <v>5</v>
      </c>
      <c r="B5" s="18"/>
      <c r="D5" s="16"/>
      <c r="E5" s="16"/>
      <c r="F5" s="16"/>
    </row>
    <row r="6" spans="1:7" s="15" customFormat="1" ht="11" customHeight="1" x14ac:dyDescent="0.15">
      <c r="A6" s="18" t="s">
        <v>1</v>
      </c>
      <c r="D6" s="16"/>
      <c r="E6" s="16"/>
      <c r="F6" s="16"/>
    </row>
    <row r="7" spans="1:7" s="15" customFormat="1" thickBot="1" x14ac:dyDescent="0.2">
      <c r="C7" s="17"/>
      <c r="D7" s="16"/>
      <c r="E7" s="16"/>
      <c r="F7" s="16"/>
    </row>
    <row r="8" spans="1:7" s="15" customFormat="1" ht="15" customHeight="1" x14ac:dyDescent="0.15">
      <c r="A8" s="134" t="s">
        <v>105</v>
      </c>
      <c r="B8" s="135"/>
      <c r="C8" s="136"/>
      <c r="D8" s="16"/>
      <c r="E8" s="16"/>
      <c r="F8" s="16"/>
    </row>
    <row r="9" spans="1:7" s="15" customFormat="1" ht="15" customHeight="1" x14ac:dyDescent="0.15">
      <c r="A9" s="137"/>
      <c r="B9" s="138"/>
      <c r="C9" s="139"/>
      <c r="D9" s="16"/>
      <c r="E9" s="16"/>
      <c r="F9" s="16"/>
    </row>
    <row r="10" spans="1:7" s="15" customFormat="1" ht="51" customHeight="1" thickBot="1" x14ac:dyDescent="0.2">
      <c r="A10" s="146"/>
      <c r="B10" s="147"/>
      <c r="C10" s="148"/>
      <c r="D10" s="19" t="s">
        <v>101</v>
      </c>
      <c r="E10" s="20" t="s">
        <v>12</v>
      </c>
      <c r="F10" s="21" t="s">
        <v>102</v>
      </c>
      <c r="G10" s="149" t="s">
        <v>103</v>
      </c>
    </row>
    <row r="11" spans="1:7" s="15" customFormat="1" ht="41" customHeight="1" x14ac:dyDescent="0.15">
      <c r="A11" s="142" t="s">
        <v>106</v>
      </c>
      <c r="B11" s="143"/>
      <c r="C11" s="61" t="s">
        <v>9</v>
      </c>
      <c r="D11" s="36" t="s">
        <v>10</v>
      </c>
      <c r="E11" s="144" t="s">
        <v>11</v>
      </c>
      <c r="F11" s="145"/>
      <c r="G11" s="150"/>
    </row>
    <row r="12" spans="1:7" s="15" customFormat="1" ht="13" x14ac:dyDescent="0.15">
      <c r="A12" s="140"/>
      <c r="B12" s="141"/>
      <c r="C12" s="59"/>
      <c r="D12" s="22">
        <f>F12-E12</f>
        <v>0</v>
      </c>
      <c r="E12" s="23"/>
      <c r="F12" s="23"/>
      <c r="G12" s="24">
        <v>1</v>
      </c>
    </row>
    <row r="13" spans="1:7" s="15" customFormat="1" ht="13" x14ac:dyDescent="0.15">
      <c r="A13" s="140"/>
      <c r="B13" s="141"/>
      <c r="C13" s="59"/>
      <c r="D13" s="22">
        <f t="shared" ref="D13:D31" si="0">F13-E13</f>
        <v>0</v>
      </c>
      <c r="E13" s="23"/>
      <c r="F13" s="23"/>
      <c r="G13" s="24">
        <v>2</v>
      </c>
    </row>
    <row r="14" spans="1:7" s="15" customFormat="1" ht="13" x14ac:dyDescent="0.15">
      <c r="A14" s="140"/>
      <c r="B14" s="141"/>
      <c r="C14" s="59"/>
      <c r="D14" s="22">
        <f t="shared" si="0"/>
        <v>0</v>
      </c>
      <c r="E14" s="23"/>
      <c r="F14" s="23"/>
      <c r="G14" s="24">
        <v>3</v>
      </c>
    </row>
    <row r="15" spans="1:7" s="15" customFormat="1" ht="13" x14ac:dyDescent="0.15">
      <c r="A15" s="140"/>
      <c r="B15" s="141"/>
      <c r="C15" s="59"/>
      <c r="D15" s="22">
        <f t="shared" si="0"/>
        <v>0</v>
      </c>
      <c r="E15" s="23"/>
      <c r="F15" s="23"/>
      <c r="G15" s="24">
        <v>4</v>
      </c>
    </row>
    <row r="16" spans="1:7" s="15" customFormat="1" ht="13" x14ac:dyDescent="0.15">
      <c r="A16" s="140"/>
      <c r="B16" s="141"/>
      <c r="C16" s="59"/>
      <c r="D16" s="22">
        <f t="shared" si="0"/>
        <v>0</v>
      </c>
      <c r="E16" s="23"/>
      <c r="F16" s="23"/>
      <c r="G16" s="24">
        <v>5</v>
      </c>
    </row>
    <row r="17" spans="1:7" s="15" customFormat="1" ht="13" x14ac:dyDescent="0.15">
      <c r="A17" s="140"/>
      <c r="B17" s="141"/>
      <c r="C17" s="59"/>
      <c r="D17" s="22">
        <f t="shared" si="0"/>
        <v>0</v>
      </c>
      <c r="E17" s="23"/>
      <c r="F17" s="23"/>
      <c r="G17" s="24">
        <v>6</v>
      </c>
    </row>
    <row r="18" spans="1:7" s="15" customFormat="1" ht="13" x14ac:dyDescent="0.15">
      <c r="A18" s="140"/>
      <c r="B18" s="141"/>
      <c r="C18" s="59"/>
      <c r="D18" s="22">
        <f t="shared" si="0"/>
        <v>0</v>
      </c>
      <c r="E18" s="23"/>
      <c r="F18" s="23"/>
      <c r="G18" s="24">
        <v>7</v>
      </c>
    </row>
    <row r="19" spans="1:7" s="15" customFormat="1" ht="13" x14ac:dyDescent="0.15">
      <c r="A19" s="140"/>
      <c r="B19" s="141"/>
      <c r="C19" s="59"/>
      <c r="D19" s="22">
        <f t="shared" si="0"/>
        <v>0</v>
      </c>
      <c r="E19" s="23"/>
      <c r="F19" s="23"/>
      <c r="G19" s="24">
        <v>8</v>
      </c>
    </row>
    <row r="20" spans="1:7" s="15" customFormat="1" ht="13" x14ac:dyDescent="0.15">
      <c r="A20" s="140"/>
      <c r="B20" s="141"/>
      <c r="C20" s="59"/>
      <c r="D20" s="22">
        <f t="shared" si="0"/>
        <v>0</v>
      </c>
      <c r="E20" s="23"/>
      <c r="F20" s="23"/>
      <c r="G20" s="24">
        <v>9</v>
      </c>
    </row>
    <row r="21" spans="1:7" s="15" customFormat="1" ht="13" x14ac:dyDescent="0.15">
      <c r="A21" s="140"/>
      <c r="B21" s="141"/>
      <c r="C21" s="59"/>
      <c r="D21" s="22">
        <f t="shared" si="0"/>
        <v>0</v>
      </c>
      <c r="E21" s="23"/>
      <c r="F21" s="23"/>
      <c r="G21" s="24">
        <v>10</v>
      </c>
    </row>
    <row r="22" spans="1:7" s="15" customFormat="1" ht="13" x14ac:dyDescent="0.15">
      <c r="A22" s="140"/>
      <c r="B22" s="141"/>
      <c r="C22" s="59"/>
      <c r="D22" s="22">
        <f t="shared" si="0"/>
        <v>0</v>
      </c>
      <c r="E22" s="23"/>
      <c r="F22" s="23"/>
      <c r="G22" s="24">
        <v>11</v>
      </c>
    </row>
    <row r="23" spans="1:7" s="15" customFormat="1" ht="13" x14ac:dyDescent="0.15">
      <c r="A23" s="140"/>
      <c r="B23" s="141"/>
      <c r="C23" s="59"/>
      <c r="D23" s="22">
        <f t="shared" si="0"/>
        <v>0</v>
      </c>
      <c r="E23" s="23"/>
      <c r="F23" s="23"/>
      <c r="G23" s="24">
        <v>12</v>
      </c>
    </row>
    <row r="24" spans="1:7" s="15" customFormat="1" ht="13" x14ac:dyDescent="0.15">
      <c r="A24" s="140"/>
      <c r="B24" s="141"/>
      <c r="C24" s="59"/>
      <c r="D24" s="22">
        <f t="shared" si="0"/>
        <v>0</v>
      </c>
      <c r="E24" s="23"/>
      <c r="F24" s="23"/>
      <c r="G24" s="24">
        <v>13</v>
      </c>
    </row>
    <row r="25" spans="1:7" s="15" customFormat="1" ht="13" x14ac:dyDescent="0.15">
      <c r="A25" s="140"/>
      <c r="B25" s="141"/>
      <c r="C25" s="59"/>
      <c r="D25" s="22">
        <f t="shared" si="0"/>
        <v>0</v>
      </c>
      <c r="E25" s="23"/>
      <c r="F25" s="23"/>
      <c r="G25" s="24">
        <v>14</v>
      </c>
    </row>
    <row r="26" spans="1:7" s="15" customFormat="1" ht="13" x14ac:dyDescent="0.15">
      <c r="A26" s="140"/>
      <c r="B26" s="141"/>
      <c r="C26" s="59"/>
      <c r="D26" s="22">
        <f t="shared" si="0"/>
        <v>0</v>
      </c>
      <c r="E26" s="23"/>
      <c r="F26" s="23"/>
      <c r="G26" s="24">
        <v>15</v>
      </c>
    </row>
    <row r="27" spans="1:7" s="15" customFormat="1" ht="13" x14ac:dyDescent="0.15">
      <c r="A27" s="140"/>
      <c r="B27" s="141"/>
      <c r="C27" s="59"/>
      <c r="D27" s="22">
        <f t="shared" si="0"/>
        <v>0</v>
      </c>
      <c r="E27" s="23"/>
      <c r="F27" s="23"/>
      <c r="G27" s="24">
        <v>16</v>
      </c>
    </row>
    <row r="28" spans="1:7" s="15" customFormat="1" ht="13" x14ac:dyDescent="0.15">
      <c r="A28" s="140"/>
      <c r="B28" s="141"/>
      <c r="C28" s="59"/>
      <c r="D28" s="22">
        <f t="shared" si="0"/>
        <v>0</v>
      </c>
      <c r="E28" s="23"/>
      <c r="F28" s="23"/>
      <c r="G28" s="24">
        <v>17</v>
      </c>
    </row>
    <row r="29" spans="1:7" s="15" customFormat="1" ht="13" x14ac:dyDescent="0.15">
      <c r="A29" s="140"/>
      <c r="B29" s="141"/>
      <c r="C29" s="59"/>
      <c r="D29" s="22">
        <f t="shared" si="0"/>
        <v>0</v>
      </c>
      <c r="E29" s="23"/>
      <c r="F29" s="23"/>
      <c r="G29" s="24">
        <v>18</v>
      </c>
    </row>
    <row r="30" spans="1:7" s="15" customFormat="1" ht="13" x14ac:dyDescent="0.15">
      <c r="A30" s="140"/>
      <c r="B30" s="141"/>
      <c r="C30" s="59"/>
      <c r="D30" s="22">
        <f t="shared" si="0"/>
        <v>0</v>
      </c>
      <c r="E30" s="23"/>
      <c r="F30" s="23"/>
      <c r="G30" s="24">
        <v>19</v>
      </c>
    </row>
    <row r="31" spans="1:7" s="15" customFormat="1" thickBot="1" x14ac:dyDescent="0.2">
      <c r="A31" s="140"/>
      <c r="B31" s="141"/>
      <c r="C31" s="59"/>
      <c r="D31" s="22">
        <f t="shared" si="0"/>
        <v>0</v>
      </c>
      <c r="E31" s="23"/>
      <c r="F31" s="23"/>
      <c r="G31" s="24">
        <v>20</v>
      </c>
    </row>
    <row r="32" spans="1:7" s="15" customFormat="1" ht="13" x14ac:dyDescent="0.15">
      <c r="A32" s="25"/>
      <c r="B32" s="25"/>
      <c r="C32" s="26" t="s">
        <v>13</v>
      </c>
      <c r="D32" s="27">
        <f>SUM(D12:D31)</f>
        <v>0</v>
      </c>
      <c r="E32" s="27">
        <f>SUM(E12:E31)</f>
        <v>0</v>
      </c>
      <c r="F32" s="28">
        <f>SUM(F12:F31)</f>
        <v>0</v>
      </c>
    </row>
    <row r="33" spans="1:7" s="15" customFormat="1" thickBot="1" x14ac:dyDescent="0.2">
      <c r="A33" s="128" t="s">
        <v>104</v>
      </c>
      <c r="B33" s="31"/>
      <c r="D33" s="29"/>
      <c r="E33" s="29"/>
      <c r="F33" s="30" t="s">
        <v>26</v>
      </c>
    </row>
    <row r="34" spans="1:7" s="15" customFormat="1" ht="13" x14ac:dyDescent="0.15">
      <c r="A34" s="31" t="s">
        <v>14</v>
      </c>
      <c r="B34" s="31"/>
      <c r="D34" s="16"/>
      <c r="E34" s="16"/>
      <c r="F34" s="16"/>
    </row>
    <row r="35" spans="1:7" s="15" customFormat="1" ht="13" x14ac:dyDescent="0.15">
      <c r="C35" s="31"/>
      <c r="D35" s="16"/>
      <c r="E35" s="16"/>
      <c r="F35" s="16"/>
    </row>
    <row r="36" spans="1:7" s="15" customFormat="1" ht="14" customHeight="1" x14ac:dyDescent="0.15">
      <c r="A36" s="62" t="s">
        <v>15</v>
      </c>
      <c r="B36" s="31"/>
      <c r="D36" s="16"/>
      <c r="E36" s="16"/>
      <c r="F36" s="16"/>
    </row>
    <row r="37" spans="1:7" x14ac:dyDescent="0.15">
      <c r="A37" s="11" t="s">
        <v>16</v>
      </c>
      <c r="B37" s="11" t="s">
        <v>19</v>
      </c>
      <c r="C37" s="48"/>
      <c r="D37" s="129"/>
      <c r="E37" s="11" t="s">
        <v>20</v>
      </c>
      <c r="F37" s="38"/>
      <c r="G37" s="44"/>
    </row>
    <row r="38" spans="1:7" s="15" customFormat="1" x14ac:dyDescent="0.2">
      <c r="A38" s="37"/>
      <c r="B38" s="37"/>
      <c r="C38" s="124"/>
      <c r="D38" s="130"/>
      <c r="E38" s="131"/>
      <c r="F38" s="122"/>
      <c r="G38" s="123"/>
    </row>
    <row r="39" spans="1:7" x14ac:dyDescent="0.15">
      <c r="A39" s="11" t="s">
        <v>17</v>
      </c>
      <c r="B39" s="60"/>
      <c r="C39" s="11" t="s">
        <v>18</v>
      </c>
      <c r="D39" s="38"/>
      <c r="E39" s="38"/>
      <c r="F39" s="38"/>
      <c r="G39" s="44"/>
    </row>
    <row r="40" spans="1:7" s="15" customFormat="1" ht="13" x14ac:dyDescent="0.15">
      <c r="A40" s="132"/>
      <c r="B40" s="133"/>
      <c r="C40" s="37"/>
      <c r="D40" s="122"/>
      <c r="E40" s="122"/>
      <c r="F40" s="122"/>
      <c r="G40" s="123"/>
    </row>
    <row r="41" spans="1:7" x14ac:dyDescent="0.15">
      <c r="A41" s="46" t="s">
        <v>21</v>
      </c>
      <c r="B41" s="57"/>
      <c r="D41" s="57"/>
      <c r="E41" s="8"/>
      <c r="F41" s="8"/>
      <c r="G41" s="47"/>
    </row>
    <row r="42" spans="1:7" s="15" customFormat="1" ht="13" x14ac:dyDescent="0.15">
      <c r="A42" s="37"/>
      <c r="G42" s="42"/>
    </row>
    <row r="43" spans="1:7" ht="16" customHeight="1" x14ac:dyDescent="0.15">
      <c r="A43" s="46" t="s">
        <v>22</v>
      </c>
      <c r="B43" s="11" t="s">
        <v>23</v>
      </c>
      <c r="C43" s="60"/>
      <c r="D43" s="48" t="s">
        <v>25</v>
      </c>
      <c r="E43" s="48"/>
      <c r="F43" s="9"/>
      <c r="G43" s="39"/>
    </row>
    <row r="44" spans="1:7" s="15" customFormat="1" ht="13" x14ac:dyDescent="0.15">
      <c r="A44" s="41"/>
      <c r="B44" s="37"/>
      <c r="C44" s="40"/>
      <c r="D44" s="124"/>
      <c r="E44" s="124"/>
      <c r="F44" s="124"/>
      <c r="G44" s="40"/>
    </row>
    <row r="45" spans="1:7" ht="14" customHeight="1" x14ac:dyDescent="0.15">
      <c r="A45" s="14"/>
      <c r="B45" s="58"/>
      <c r="C45" s="43"/>
      <c r="D45" s="43"/>
      <c r="G45" s="47"/>
    </row>
    <row r="46" spans="1:7" ht="14" customHeight="1" x14ac:dyDescent="0.15">
      <c r="A46" s="127" t="s">
        <v>24</v>
      </c>
      <c r="B46" s="56"/>
      <c r="C46" s="13"/>
      <c r="D46" s="12"/>
      <c r="E46" s="12"/>
      <c r="F46" s="12"/>
      <c r="G46" s="45"/>
    </row>
    <row r="47" spans="1:7" s="15" customFormat="1" ht="14" customHeight="1" thickBot="1" x14ac:dyDescent="0.2">
      <c r="A47" s="49"/>
      <c r="B47" s="49"/>
      <c r="C47" s="49"/>
      <c r="D47" s="50"/>
      <c r="E47" s="50"/>
      <c r="F47" s="50"/>
      <c r="G47" s="51"/>
    </row>
    <row r="48" spans="1:7" s="15" customFormat="1" ht="13" x14ac:dyDescent="0.15">
      <c r="A48" s="34" t="s">
        <v>27</v>
      </c>
      <c r="B48" s="34"/>
      <c r="C48" s="26"/>
      <c r="D48" s="16"/>
      <c r="E48" s="16"/>
      <c r="F48" s="16"/>
    </row>
    <row r="49" spans="1:7" s="15" customFormat="1" ht="13" x14ac:dyDescent="0.15">
      <c r="D49" s="32"/>
      <c r="E49" s="32"/>
      <c r="F49" s="32"/>
      <c r="G49" s="32"/>
    </row>
    <row r="50" spans="1:7" s="15" customFormat="1" ht="16" customHeight="1" x14ac:dyDescent="0.15">
      <c r="A50" s="125" t="s">
        <v>28</v>
      </c>
      <c r="D50" s="32"/>
      <c r="E50" s="32"/>
      <c r="F50" s="32"/>
      <c r="G50" s="32"/>
    </row>
    <row r="51" spans="1:7" s="15" customFormat="1" ht="13" x14ac:dyDescent="0.15">
      <c r="D51" s="16"/>
      <c r="E51" s="16"/>
      <c r="F51" s="16"/>
    </row>
    <row r="52" spans="1:7" s="15" customFormat="1" ht="13" x14ac:dyDescent="0.15">
      <c r="B52" s="35"/>
      <c r="D52" s="16"/>
      <c r="E52" s="16"/>
      <c r="F52" s="16"/>
    </row>
    <row r="53" spans="1:7" s="15" customFormat="1" ht="13" x14ac:dyDescent="0.15">
      <c r="F53" s="16"/>
    </row>
    <row r="54" spans="1:7" x14ac:dyDescent="0.15">
      <c r="A54" s="125" t="s">
        <v>29</v>
      </c>
      <c r="B54" s="15"/>
      <c r="C54" s="15"/>
      <c r="D54" s="16"/>
      <c r="E54" s="126" t="s">
        <v>30</v>
      </c>
    </row>
  </sheetData>
  <mergeCells count="25">
    <mergeCell ref="E11:F11"/>
    <mergeCell ref="A10:C10"/>
    <mergeCell ref="G10:G11"/>
    <mergeCell ref="A12:B12"/>
    <mergeCell ref="A14:B14"/>
    <mergeCell ref="A15:B15"/>
    <mergeCell ref="A16:B16"/>
    <mergeCell ref="A17:B17"/>
    <mergeCell ref="A11:B11"/>
    <mergeCell ref="A8:C9"/>
    <mergeCell ref="A28:B28"/>
    <mergeCell ref="A29:B29"/>
    <mergeCell ref="A30:B30"/>
    <mergeCell ref="A31:B31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13:B13"/>
  </mergeCells>
  <hyperlinks>
    <hyperlink ref="A6" r:id="rId1" xr:uid="{FD26E108-3DC6-D24E-AE65-D2D45C91E0A4}"/>
  </hyperlinks>
  <pageMargins left="0.7" right="0.7" top="0.75" bottom="0.75" header="0.3" footer="0.3"/>
  <pageSetup paperSize="9" orientation="portrait" horizontalDpi="0" verticalDpi="0"/>
  <headerFooter>
    <oddHeader>&amp;L&amp;"Arial,Fet"Declaration of expenses for training/projects&amp;R&amp;G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15000-A6EE-C64E-AD35-A6C0D93404B7}">
  <dimension ref="A1:G54"/>
  <sheetViews>
    <sheetView tabSelected="1" view="pageLayout" zoomScaleNormal="100" workbookViewId="0">
      <selection activeCell="F13" sqref="F13"/>
    </sheetView>
  </sheetViews>
  <sheetFormatPr baseColWidth="10" defaultRowHeight="14" x14ac:dyDescent="0.15"/>
  <cols>
    <col min="1" max="1" width="28.1640625" style="8" customWidth="1"/>
    <col min="2" max="2" width="11.6640625" style="8" customWidth="1"/>
    <col min="3" max="3" width="6.83203125" style="8" customWidth="1"/>
    <col min="4" max="4" width="10.6640625" style="7" customWidth="1"/>
    <col min="5" max="5" width="8.5" style="7" customWidth="1"/>
    <col min="6" max="6" width="10.33203125" style="7" customWidth="1"/>
    <col min="7" max="7" width="5.83203125" style="8" customWidth="1"/>
    <col min="8" max="8" width="23.5" style="8" customWidth="1"/>
    <col min="9" max="16384" width="10.83203125" style="8"/>
  </cols>
  <sheetData>
    <row r="1" spans="1:7" ht="10" customHeight="1" x14ac:dyDescent="0.15">
      <c r="D1" s="10"/>
    </row>
    <row r="2" spans="1:7" s="15" customFormat="1" ht="13" x14ac:dyDescent="0.15">
      <c r="A2" s="15" t="s">
        <v>6</v>
      </c>
      <c r="D2" s="16"/>
      <c r="E2" s="16"/>
      <c r="F2" s="16"/>
    </row>
    <row r="3" spans="1:7" s="15" customFormat="1" ht="13" x14ac:dyDescent="0.15">
      <c r="A3" s="15" t="s">
        <v>7</v>
      </c>
      <c r="D3" s="16"/>
      <c r="E3" s="16"/>
      <c r="F3" s="16"/>
    </row>
    <row r="4" spans="1:7" s="15" customFormat="1" ht="14" customHeight="1" x14ac:dyDescent="0.15">
      <c r="A4" s="15" t="s">
        <v>8</v>
      </c>
      <c r="D4" s="16"/>
      <c r="E4" s="16"/>
      <c r="F4" s="16"/>
    </row>
    <row r="5" spans="1:7" s="15" customFormat="1" ht="14" customHeight="1" x14ac:dyDescent="0.15">
      <c r="A5" s="31" t="s">
        <v>5</v>
      </c>
      <c r="B5" s="18"/>
      <c r="D5" s="16"/>
      <c r="E5" s="16"/>
      <c r="F5" s="16"/>
    </row>
    <row r="6" spans="1:7" s="15" customFormat="1" ht="11" customHeight="1" x14ac:dyDescent="0.15">
      <c r="A6" s="18" t="s">
        <v>1</v>
      </c>
      <c r="D6" s="16"/>
      <c r="E6" s="16"/>
      <c r="F6" s="16"/>
    </row>
    <row r="7" spans="1:7" s="15" customFormat="1" thickBot="1" x14ac:dyDescent="0.2">
      <c r="C7" s="17"/>
      <c r="D7" s="16"/>
      <c r="E7" s="16"/>
      <c r="F7" s="16"/>
    </row>
    <row r="8" spans="1:7" s="15" customFormat="1" ht="15" customHeight="1" x14ac:dyDescent="0.15">
      <c r="A8" s="134" t="s">
        <v>105</v>
      </c>
      <c r="B8" s="135"/>
      <c r="C8" s="136"/>
      <c r="D8" s="16"/>
      <c r="E8" s="16"/>
      <c r="F8" s="16"/>
    </row>
    <row r="9" spans="1:7" s="15" customFormat="1" ht="15" customHeight="1" x14ac:dyDescent="0.15">
      <c r="A9" s="137"/>
      <c r="B9" s="138"/>
      <c r="C9" s="139"/>
      <c r="D9" s="16"/>
      <c r="E9" s="16"/>
      <c r="F9" s="16"/>
    </row>
    <row r="10" spans="1:7" s="15" customFormat="1" ht="51" customHeight="1" thickBot="1" x14ac:dyDescent="0.2">
      <c r="A10" s="146" t="s">
        <v>107</v>
      </c>
      <c r="B10" s="147"/>
      <c r="C10" s="148"/>
      <c r="D10" s="19" t="s">
        <v>101</v>
      </c>
      <c r="E10" s="20" t="s">
        <v>12</v>
      </c>
      <c r="F10" s="21" t="s">
        <v>102</v>
      </c>
      <c r="G10" s="149" t="s">
        <v>103</v>
      </c>
    </row>
    <row r="11" spans="1:7" s="15" customFormat="1" ht="41" customHeight="1" x14ac:dyDescent="0.15">
      <c r="A11" s="142" t="s">
        <v>106</v>
      </c>
      <c r="B11" s="143"/>
      <c r="C11" s="61" t="s">
        <v>9</v>
      </c>
      <c r="D11" s="36" t="s">
        <v>10</v>
      </c>
      <c r="E11" s="144" t="s">
        <v>11</v>
      </c>
      <c r="F11" s="145"/>
      <c r="G11" s="150"/>
    </row>
    <row r="12" spans="1:7" s="15" customFormat="1" ht="13" x14ac:dyDescent="0.15">
      <c r="A12" s="140" t="s">
        <v>108</v>
      </c>
      <c r="B12" s="141"/>
      <c r="C12" s="59">
        <v>45590</v>
      </c>
      <c r="D12" s="22">
        <f>F12-E12</f>
        <v>125.35000000000001</v>
      </c>
      <c r="E12" s="23">
        <v>15.05</v>
      </c>
      <c r="F12" s="23">
        <v>140.4</v>
      </c>
      <c r="G12" s="24">
        <v>1</v>
      </c>
    </row>
    <row r="13" spans="1:7" s="15" customFormat="1" ht="13" x14ac:dyDescent="0.15">
      <c r="A13" s="140" t="s">
        <v>111</v>
      </c>
      <c r="B13" s="141"/>
      <c r="C13" s="59">
        <v>45598</v>
      </c>
      <c r="D13" s="22">
        <f t="shared" ref="D13:D31" si="0">F13-E13</f>
        <v>320</v>
      </c>
      <c r="E13" s="23">
        <v>80</v>
      </c>
      <c r="F13" s="23">
        <v>400</v>
      </c>
      <c r="G13" s="24">
        <v>2</v>
      </c>
    </row>
    <row r="14" spans="1:7" s="15" customFormat="1" ht="13" x14ac:dyDescent="0.15">
      <c r="A14" s="140" t="s">
        <v>109</v>
      </c>
      <c r="B14" s="141"/>
      <c r="C14" s="59">
        <v>45599</v>
      </c>
      <c r="D14" s="22">
        <f t="shared" si="0"/>
        <v>151.41999999999999</v>
      </c>
      <c r="E14" s="23">
        <v>9.08</v>
      </c>
      <c r="F14" s="23">
        <v>160.5</v>
      </c>
      <c r="G14" s="24">
        <v>3</v>
      </c>
    </row>
    <row r="15" spans="1:7" s="15" customFormat="1" ht="13" x14ac:dyDescent="0.15">
      <c r="A15" s="140" t="s">
        <v>110</v>
      </c>
      <c r="B15" s="141"/>
      <c r="C15" s="59">
        <v>45606</v>
      </c>
      <c r="D15" s="22">
        <f t="shared" si="0"/>
        <v>100</v>
      </c>
      <c r="E15" s="23">
        <v>0</v>
      </c>
      <c r="F15" s="23">
        <v>100</v>
      </c>
      <c r="G15" s="24">
        <v>4</v>
      </c>
    </row>
    <row r="16" spans="1:7" s="15" customFormat="1" ht="13" x14ac:dyDescent="0.15">
      <c r="A16" s="140"/>
      <c r="B16" s="141"/>
      <c r="C16" s="59"/>
      <c r="D16" s="22">
        <f t="shared" si="0"/>
        <v>0</v>
      </c>
      <c r="E16" s="23"/>
      <c r="F16" s="23"/>
      <c r="G16" s="24">
        <v>5</v>
      </c>
    </row>
    <row r="17" spans="1:7" s="15" customFormat="1" ht="13" x14ac:dyDescent="0.15">
      <c r="A17" s="140"/>
      <c r="B17" s="141"/>
      <c r="C17" s="59"/>
      <c r="D17" s="22">
        <f t="shared" si="0"/>
        <v>0</v>
      </c>
      <c r="E17" s="23"/>
      <c r="F17" s="23"/>
      <c r="G17" s="24">
        <v>6</v>
      </c>
    </row>
    <row r="18" spans="1:7" s="15" customFormat="1" ht="13" x14ac:dyDescent="0.15">
      <c r="A18" s="140"/>
      <c r="B18" s="141"/>
      <c r="C18" s="59"/>
      <c r="D18" s="22">
        <f t="shared" si="0"/>
        <v>0</v>
      </c>
      <c r="E18" s="23"/>
      <c r="F18" s="23"/>
      <c r="G18" s="24">
        <v>7</v>
      </c>
    </row>
    <row r="19" spans="1:7" s="15" customFormat="1" ht="13" x14ac:dyDescent="0.15">
      <c r="A19" s="140"/>
      <c r="B19" s="141"/>
      <c r="C19" s="59"/>
      <c r="D19" s="22">
        <f t="shared" si="0"/>
        <v>0</v>
      </c>
      <c r="E19" s="23"/>
      <c r="F19" s="23"/>
      <c r="G19" s="24">
        <v>8</v>
      </c>
    </row>
    <row r="20" spans="1:7" s="15" customFormat="1" ht="13" x14ac:dyDescent="0.15">
      <c r="A20" s="140"/>
      <c r="B20" s="141"/>
      <c r="C20" s="59"/>
      <c r="D20" s="22">
        <f t="shared" si="0"/>
        <v>0</v>
      </c>
      <c r="E20" s="23"/>
      <c r="F20" s="23"/>
      <c r="G20" s="24">
        <v>9</v>
      </c>
    </row>
    <row r="21" spans="1:7" s="15" customFormat="1" ht="13" x14ac:dyDescent="0.15">
      <c r="A21" s="140"/>
      <c r="B21" s="141"/>
      <c r="C21" s="59"/>
      <c r="D21" s="22">
        <f t="shared" si="0"/>
        <v>0</v>
      </c>
      <c r="E21" s="23"/>
      <c r="F21" s="23"/>
      <c r="G21" s="24">
        <v>10</v>
      </c>
    </row>
    <row r="22" spans="1:7" s="15" customFormat="1" ht="13" x14ac:dyDescent="0.15">
      <c r="A22" s="140"/>
      <c r="B22" s="141"/>
      <c r="C22" s="59"/>
      <c r="D22" s="22">
        <f t="shared" si="0"/>
        <v>0</v>
      </c>
      <c r="E22" s="23"/>
      <c r="F22" s="23"/>
      <c r="G22" s="24">
        <v>11</v>
      </c>
    </row>
    <row r="23" spans="1:7" s="15" customFormat="1" ht="13" x14ac:dyDescent="0.15">
      <c r="A23" s="140"/>
      <c r="B23" s="141"/>
      <c r="C23" s="59"/>
      <c r="D23" s="22">
        <f t="shared" si="0"/>
        <v>0</v>
      </c>
      <c r="E23" s="23"/>
      <c r="F23" s="23"/>
      <c r="G23" s="24">
        <v>12</v>
      </c>
    </row>
    <row r="24" spans="1:7" s="15" customFormat="1" ht="13" x14ac:dyDescent="0.15">
      <c r="A24" s="140"/>
      <c r="B24" s="141"/>
      <c r="C24" s="59"/>
      <c r="D24" s="22">
        <f t="shared" si="0"/>
        <v>0</v>
      </c>
      <c r="E24" s="23"/>
      <c r="F24" s="23"/>
      <c r="G24" s="24">
        <v>13</v>
      </c>
    </row>
    <row r="25" spans="1:7" s="15" customFormat="1" ht="13" x14ac:dyDescent="0.15">
      <c r="A25" s="140"/>
      <c r="B25" s="141"/>
      <c r="C25" s="59"/>
      <c r="D25" s="22">
        <f t="shared" si="0"/>
        <v>0</v>
      </c>
      <c r="E25" s="23"/>
      <c r="F25" s="23"/>
      <c r="G25" s="24">
        <v>14</v>
      </c>
    </row>
    <row r="26" spans="1:7" s="15" customFormat="1" ht="13" x14ac:dyDescent="0.15">
      <c r="A26" s="140"/>
      <c r="B26" s="141"/>
      <c r="C26" s="59"/>
      <c r="D26" s="22">
        <f t="shared" si="0"/>
        <v>0</v>
      </c>
      <c r="E26" s="23"/>
      <c r="F26" s="23"/>
      <c r="G26" s="24">
        <v>15</v>
      </c>
    </row>
    <row r="27" spans="1:7" s="15" customFormat="1" ht="13" x14ac:dyDescent="0.15">
      <c r="A27" s="140"/>
      <c r="B27" s="141"/>
      <c r="C27" s="59"/>
      <c r="D27" s="22">
        <f t="shared" si="0"/>
        <v>0</v>
      </c>
      <c r="E27" s="23"/>
      <c r="F27" s="23"/>
      <c r="G27" s="24">
        <v>16</v>
      </c>
    </row>
    <row r="28" spans="1:7" s="15" customFormat="1" ht="13" x14ac:dyDescent="0.15">
      <c r="A28" s="140"/>
      <c r="B28" s="141"/>
      <c r="C28" s="59"/>
      <c r="D28" s="22">
        <f t="shared" si="0"/>
        <v>0</v>
      </c>
      <c r="E28" s="23"/>
      <c r="F28" s="23"/>
      <c r="G28" s="24">
        <v>17</v>
      </c>
    </row>
    <row r="29" spans="1:7" s="15" customFormat="1" ht="13" x14ac:dyDescent="0.15">
      <c r="A29" s="140"/>
      <c r="B29" s="141"/>
      <c r="C29" s="59"/>
      <c r="D29" s="22">
        <f t="shared" si="0"/>
        <v>0</v>
      </c>
      <c r="E29" s="23"/>
      <c r="F29" s="23"/>
      <c r="G29" s="24">
        <v>18</v>
      </c>
    </row>
    <row r="30" spans="1:7" s="15" customFormat="1" ht="13" x14ac:dyDescent="0.15">
      <c r="A30" s="140"/>
      <c r="B30" s="141"/>
      <c r="C30" s="59"/>
      <c r="D30" s="22">
        <f t="shared" si="0"/>
        <v>0</v>
      </c>
      <c r="E30" s="23"/>
      <c r="F30" s="23"/>
      <c r="G30" s="24">
        <v>19</v>
      </c>
    </row>
    <row r="31" spans="1:7" s="15" customFormat="1" thickBot="1" x14ac:dyDescent="0.2">
      <c r="A31" s="140"/>
      <c r="B31" s="141"/>
      <c r="C31" s="59"/>
      <c r="D31" s="22">
        <f t="shared" si="0"/>
        <v>0</v>
      </c>
      <c r="E31" s="23"/>
      <c r="F31" s="23"/>
      <c r="G31" s="24">
        <v>20</v>
      </c>
    </row>
    <row r="32" spans="1:7" s="15" customFormat="1" ht="13" x14ac:dyDescent="0.15">
      <c r="A32" s="25"/>
      <c r="B32" s="25"/>
      <c r="C32" s="26" t="s">
        <v>13</v>
      </c>
      <c r="D32" s="27">
        <f>SUM(D12:D31)</f>
        <v>696.77</v>
      </c>
      <c r="E32" s="27">
        <f>SUM(E12:E31)</f>
        <v>104.13</v>
      </c>
      <c r="F32" s="28">
        <f>SUM(F12:F31)</f>
        <v>800.9</v>
      </c>
    </row>
    <row r="33" spans="1:7" s="15" customFormat="1" thickBot="1" x14ac:dyDescent="0.2">
      <c r="A33" s="128" t="s">
        <v>104</v>
      </c>
      <c r="B33" s="31"/>
      <c r="D33" s="29"/>
      <c r="E33" s="29"/>
      <c r="F33" s="30" t="s">
        <v>26</v>
      </c>
    </row>
    <row r="34" spans="1:7" s="15" customFormat="1" ht="13" x14ac:dyDescent="0.15">
      <c r="A34" s="31" t="s">
        <v>14</v>
      </c>
      <c r="B34" s="31"/>
      <c r="D34" s="16"/>
      <c r="E34" s="16"/>
      <c r="F34" s="16"/>
    </row>
    <row r="35" spans="1:7" s="15" customFormat="1" ht="13" x14ac:dyDescent="0.15">
      <c r="C35" s="31"/>
      <c r="D35" s="16"/>
      <c r="E35" s="16"/>
      <c r="F35" s="16"/>
    </row>
    <row r="36" spans="1:7" s="15" customFormat="1" ht="14" customHeight="1" x14ac:dyDescent="0.15">
      <c r="A36" s="62" t="s">
        <v>15</v>
      </c>
      <c r="B36" s="31"/>
      <c r="D36" s="16"/>
      <c r="E36" s="16"/>
      <c r="F36" s="16"/>
    </row>
    <row r="37" spans="1:7" x14ac:dyDescent="0.15">
      <c r="A37" s="11" t="s">
        <v>16</v>
      </c>
      <c r="B37" s="11" t="s">
        <v>19</v>
      </c>
      <c r="C37" s="48"/>
      <c r="D37" s="129"/>
      <c r="E37" s="11" t="s">
        <v>20</v>
      </c>
      <c r="F37" s="38"/>
      <c r="G37" s="44"/>
    </row>
    <row r="38" spans="1:7" s="15" customFormat="1" x14ac:dyDescent="0.2">
      <c r="A38" s="37"/>
      <c r="B38" s="37"/>
      <c r="C38" s="124"/>
      <c r="D38" s="130"/>
      <c r="E38" s="131"/>
      <c r="F38" s="122"/>
      <c r="G38" s="123"/>
    </row>
    <row r="39" spans="1:7" x14ac:dyDescent="0.15">
      <c r="A39" s="11" t="s">
        <v>17</v>
      </c>
      <c r="B39" s="60"/>
      <c r="C39" s="11" t="s">
        <v>18</v>
      </c>
      <c r="D39" s="38"/>
      <c r="E39" s="38"/>
      <c r="F39" s="38"/>
      <c r="G39" s="44"/>
    </row>
    <row r="40" spans="1:7" s="15" customFormat="1" ht="13" x14ac:dyDescent="0.15">
      <c r="A40" s="132"/>
      <c r="B40" s="133"/>
      <c r="C40" s="37"/>
      <c r="D40" s="122"/>
      <c r="E40" s="122"/>
      <c r="F40" s="122"/>
      <c r="G40" s="123"/>
    </row>
    <row r="41" spans="1:7" x14ac:dyDescent="0.15">
      <c r="A41" s="46" t="s">
        <v>21</v>
      </c>
      <c r="B41" s="57"/>
      <c r="D41" s="57"/>
      <c r="E41" s="8"/>
      <c r="F41" s="8"/>
      <c r="G41" s="47"/>
    </row>
    <row r="42" spans="1:7" s="15" customFormat="1" ht="13" x14ac:dyDescent="0.15">
      <c r="A42" s="37"/>
      <c r="G42" s="42"/>
    </row>
    <row r="43" spans="1:7" ht="16" customHeight="1" x14ac:dyDescent="0.15">
      <c r="A43" s="46" t="s">
        <v>22</v>
      </c>
      <c r="B43" s="11" t="s">
        <v>23</v>
      </c>
      <c r="C43" s="60"/>
      <c r="D43" s="48" t="s">
        <v>25</v>
      </c>
      <c r="E43" s="48"/>
      <c r="F43" s="9"/>
      <c r="G43" s="39"/>
    </row>
    <row r="44" spans="1:7" s="15" customFormat="1" ht="13" x14ac:dyDescent="0.15">
      <c r="A44" s="41"/>
      <c r="B44" s="37"/>
      <c r="C44" s="40"/>
      <c r="D44" s="124"/>
      <c r="E44" s="124"/>
      <c r="F44" s="124"/>
      <c r="G44" s="40"/>
    </row>
    <row r="45" spans="1:7" ht="14" customHeight="1" x14ac:dyDescent="0.15">
      <c r="A45" s="14"/>
      <c r="B45" s="58"/>
      <c r="C45" s="43"/>
      <c r="D45" s="43"/>
      <c r="G45" s="47"/>
    </row>
    <row r="46" spans="1:7" ht="14" customHeight="1" x14ac:dyDescent="0.15">
      <c r="A46" s="127" t="s">
        <v>24</v>
      </c>
      <c r="B46" s="56"/>
      <c r="C46" s="13"/>
      <c r="D46" s="12"/>
      <c r="E46" s="12"/>
      <c r="F46" s="12"/>
      <c r="G46" s="45"/>
    </row>
    <row r="47" spans="1:7" s="15" customFormat="1" ht="14" customHeight="1" thickBot="1" x14ac:dyDescent="0.2">
      <c r="A47" s="49"/>
      <c r="B47" s="49"/>
      <c r="C47" s="49"/>
      <c r="D47" s="50"/>
      <c r="E47" s="50"/>
      <c r="F47" s="50"/>
      <c r="G47" s="51"/>
    </row>
    <row r="48" spans="1:7" s="15" customFormat="1" ht="13" x14ac:dyDescent="0.15">
      <c r="A48" s="34" t="s">
        <v>27</v>
      </c>
      <c r="B48" s="34"/>
      <c r="C48" s="26"/>
      <c r="D48" s="16"/>
      <c r="E48" s="16"/>
      <c r="F48" s="16"/>
    </row>
    <row r="49" spans="1:7" s="15" customFormat="1" ht="13" x14ac:dyDescent="0.15">
      <c r="D49" s="32"/>
      <c r="E49" s="32"/>
      <c r="F49" s="32"/>
      <c r="G49" s="32"/>
    </row>
    <row r="50" spans="1:7" s="15" customFormat="1" ht="16" customHeight="1" x14ac:dyDescent="0.15">
      <c r="A50" s="125" t="s">
        <v>28</v>
      </c>
      <c r="D50" s="32"/>
      <c r="E50" s="32"/>
      <c r="F50" s="32"/>
      <c r="G50" s="32"/>
    </row>
    <row r="51" spans="1:7" s="15" customFormat="1" ht="13" x14ac:dyDescent="0.15">
      <c r="D51" s="16"/>
      <c r="E51" s="16"/>
      <c r="F51" s="16"/>
    </row>
    <row r="52" spans="1:7" s="15" customFormat="1" ht="13" x14ac:dyDescent="0.15">
      <c r="B52" s="35"/>
      <c r="D52" s="16"/>
      <c r="E52" s="16"/>
      <c r="F52" s="16"/>
    </row>
    <row r="53" spans="1:7" s="15" customFormat="1" ht="13" x14ac:dyDescent="0.15">
      <c r="F53" s="16"/>
    </row>
    <row r="54" spans="1:7" x14ac:dyDescent="0.15">
      <c r="A54" s="125" t="s">
        <v>29</v>
      </c>
      <c r="B54" s="15"/>
      <c r="C54" s="15"/>
      <c r="D54" s="16"/>
      <c r="E54" s="126" t="s">
        <v>30</v>
      </c>
    </row>
  </sheetData>
  <mergeCells count="25"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12:B12"/>
    <mergeCell ref="A13:B13"/>
    <mergeCell ref="A14:B14"/>
    <mergeCell ref="A15:B15"/>
    <mergeCell ref="A16:B16"/>
    <mergeCell ref="G10:G11"/>
    <mergeCell ref="A11:B11"/>
    <mergeCell ref="E11:F11"/>
    <mergeCell ref="A8:C9"/>
    <mergeCell ref="A10:C10"/>
  </mergeCells>
  <hyperlinks>
    <hyperlink ref="A6" r:id="rId1" xr:uid="{BE9C6F18-7FDD-574D-9DBA-F612EFDAC17C}"/>
  </hyperlinks>
  <pageMargins left="0.7" right="0.7" top="0.75" bottom="0.75" header="0.3" footer="0.3"/>
  <pageSetup paperSize="9" orientation="portrait" horizontalDpi="0" verticalDpi="0"/>
  <headerFooter>
    <oddHeader>&amp;L&amp;"Arial,Fet"Redovisning av utlägg för utbildning/projekt&amp;R&amp;G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10EC5-0F24-FC43-B065-677B7BA7E63C}">
  <dimension ref="A1:M23"/>
  <sheetViews>
    <sheetView zoomScale="120" zoomScaleNormal="120" workbookViewId="0">
      <selection activeCell="M28" sqref="M28"/>
    </sheetView>
  </sheetViews>
  <sheetFormatPr baseColWidth="10" defaultRowHeight="16" x14ac:dyDescent="0.2"/>
  <cols>
    <col min="1" max="1" width="13.5" customWidth="1"/>
    <col min="2" max="2" width="7" customWidth="1"/>
    <col min="3" max="3" width="44.1640625" customWidth="1"/>
    <col min="4" max="4" width="7.6640625" customWidth="1"/>
    <col min="5" max="5" width="1.83203125" customWidth="1"/>
    <col min="7" max="7" width="10.6640625" customWidth="1"/>
    <col min="10" max="10" width="4.5" customWidth="1"/>
    <col min="13" max="13" width="10.5" customWidth="1"/>
  </cols>
  <sheetData>
    <row r="1" spans="1:13" ht="19" x14ac:dyDescent="0.2">
      <c r="A1" s="6" t="s">
        <v>31</v>
      </c>
    </row>
    <row r="2" spans="1:13" ht="16" customHeight="1" x14ac:dyDescent="0.2">
      <c r="A2" s="6"/>
    </row>
    <row r="3" spans="1:13" x14ac:dyDescent="0.2">
      <c r="A3" s="1" t="s">
        <v>32</v>
      </c>
      <c r="F3" s="1" t="s">
        <v>0</v>
      </c>
      <c r="G3" s="1"/>
      <c r="K3" s="1" t="s">
        <v>53</v>
      </c>
    </row>
    <row r="4" spans="1:13" x14ac:dyDescent="0.2">
      <c r="A4" t="s">
        <v>33</v>
      </c>
      <c r="F4" t="s">
        <v>47</v>
      </c>
      <c r="G4" s="64" t="s">
        <v>42</v>
      </c>
      <c r="H4" s="5" t="s">
        <v>45</v>
      </c>
      <c r="I4" s="5"/>
      <c r="K4" t="s">
        <v>47</v>
      </c>
      <c r="L4" s="5" t="s">
        <v>45</v>
      </c>
      <c r="M4" s="67" t="s">
        <v>12</v>
      </c>
    </row>
    <row r="5" spans="1:13" x14ac:dyDescent="0.2">
      <c r="A5" t="s">
        <v>34</v>
      </c>
      <c r="B5" s="70">
        <v>0.25</v>
      </c>
      <c r="C5" t="s">
        <v>41</v>
      </c>
      <c r="D5">
        <v>1.25</v>
      </c>
      <c r="F5" s="2">
        <v>100</v>
      </c>
      <c r="G5" s="64">
        <v>1.25</v>
      </c>
      <c r="H5" s="2">
        <f>F5/G5</f>
        <v>80</v>
      </c>
      <c r="I5" s="2"/>
      <c r="K5" s="4"/>
      <c r="L5" s="2">
        <f>K5/1.25</f>
        <v>0</v>
      </c>
      <c r="M5" s="68">
        <f>K5-L5</f>
        <v>0</v>
      </c>
    </row>
    <row r="6" spans="1:13" x14ac:dyDescent="0.2">
      <c r="B6" s="70">
        <v>0.12</v>
      </c>
      <c r="D6">
        <v>1.1200000000000001</v>
      </c>
      <c r="F6" s="2">
        <v>100</v>
      </c>
      <c r="G6" s="64">
        <v>1.1200000000000001</v>
      </c>
      <c r="H6" s="2">
        <f t="shared" ref="H6:H7" si="0">F6/G6</f>
        <v>89.285714285714278</v>
      </c>
      <c r="I6" s="2"/>
      <c r="K6" s="4"/>
      <c r="L6" s="2">
        <f>K6/1.12</f>
        <v>0</v>
      </c>
      <c r="M6" s="68">
        <f t="shared" ref="M6:M7" si="1">K6-L6</f>
        <v>0</v>
      </c>
    </row>
    <row r="7" spans="1:13" x14ac:dyDescent="0.2">
      <c r="B7" s="70">
        <v>0.06</v>
      </c>
      <c r="D7">
        <v>1.06</v>
      </c>
      <c r="F7" s="2">
        <v>100</v>
      </c>
      <c r="G7" s="64">
        <v>1.06</v>
      </c>
      <c r="H7" s="2">
        <f t="shared" si="0"/>
        <v>94.339622641509436</v>
      </c>
      <c r="I7" s="2"/>
      <c r="K7" s="4"/>
      <c r="L7" s="2">
        <f>K7/1.06</f>
        <v>0</v>
      </c>
      <c r="M7" s="68">
        <f t="shared" si="1"/>
        <v>0</v>
      </c>
    </row>
    <row r="8" spans="1:13" x14ac:dyDescent="0.2">
      <c r="M8" s="69"/>
    </row>
    <row r="9" spans="1:13" ht="16" customHeight="1" x14ac:dyDescent="0.2">
      <c r="A9" t="s">
        <v>35</v>
      </c>
      <c r="F9" t="s">
        <v>47</v>
      </c>
      <c r="G9" s="72" t="s">
        <v>43</v>
      </c>
      <c r="H9" s="5" t="s">
        <v>45</v>
      </c>
      <c r="K9" t="s">
        <v>47</v>
      </c>
      <c r="L9" t="s">
        <v>12</v>
      </c>
      <c r="M9" s="69" t="s">
        <v>49</v>
      </c>
    </row>
    <row r="10" spans="1:13" x14ac:dyDescent="0.2">
      <c r="C10" t="s">
        <v>44</v>
      </c>
      <c r="F10" s="2">
        <v>100</v>
      </c>
      <c r="G10" s="73">
        <v>20</v>
      </c>
      <c r="H10" s="2">
        <f>F10-G10</f>
        <v>80</v>
      </c>
      <c r="K10" s="4"/>
      <c r="L10" s="4"/>
      <c r="M10" s="68">
        <f>K10-L10</f>
        <v>0</v>
      </c>
    </row>
    <row r="11" spans="1:13" x14ac:dyDescent="0.2">
      <c r="M11" s="69"/>
    </row>
    <row r="12" spans="1:13" x14ac:dyDescent="0.2">
      <c r="A12" s="1" t="s">
        <v>38</v>
      </c>
      <c r="F12" t="s">
        <v>48</v>
      </c>
      <c r="G12" s="64" t="s">
        <v>50</v>
      </c>
      <c r="H12" s="5" t="s">
        <v>51</v>
      </c>
      <c r="I12" s="5"/>
      <c r="K12" t="s">
        <v>47</v>
      </c>
      <c r="L12" s="5" t="s">
        <v>51</v>
      </c>
      <c r="M12" s="69" t="s">
        <v>49</v>
      </c>
    </row>
    <row r="13" spans="1:13" x14ac:dyDescent="0.2">
      <c r="A13" t="s">
        <v>34</v>
      </c>
      <c r="B13" s="70">
        <v>0.25</v>
      </c>
      <c r="C13" t="s">
        <v>36</v>
      </c>
      <c r="D13">
        <v>0.2</v>
      </c>
      <c r="F13" s="2">
        <v>100</v>
      </c>
      <c r="G13" s="64">
        <v>0.2</v>
      </c>
      <c r="H13" s="2">
        <f>F13*G13</f>
        <v>20</v>
      </c>
      <c r="I13" s="2"/>
      <c r="K13" s="4"/>
      <c r="L13" s="2">
        <f>K13*0.2</f>
        <v>0</v>
      </c>
      <c r="M13" s="68">
        <f>K13-L13</f>
        <v>0</v>
      </c>
    </row>
    <row r="14" spans="1:13" x14ac:dyDescent="0.2">
      <c r="B14" s="70">
        <v>0.12</v>
      </c>
      <c r="D14" s="33">
        <v>0.1071</v>
      </c>
      <c r="F14" s="2">
        <v>100</v>
      </c>
      <c r="G14" s="65">
        <v>0.1071</v>
      </c>
      <c r="H14" s="2">
        <f t="shared" ref="H14:H15" si="2">F14*G14</f>
        <v>10.71</v>
      </c>
      <c r="I14" s="2"/>
      <c r="K14" s="4"/>
      <c r="L14" s="2">
        <f>K14*0.1071</f>
        <v>0</v>
      </c>
      <c r="M14" s="68">
        <f t="shared" ref="M14:M15" si="3">K14-L14</f>
        <v>0</v>
      </c>
    </row>
    <row r="15" spans="1:13" x14ac:dyDescent="0.2">
      <c r="B15" s="70">
        <v>0.06</v>
      </c>
      <c r="D15" s="33">
        <v>5.6599999999999998E-2</v>
      </c>
      <c r="F15" s="2">
        <v>100</v>
      </c>
      <c r="G15" s="65">
        <v>5.6599999999999998E-2</v>
      </c>
      <c r="H15" s="2">
        <f t="shared" si="2"/>
        <v>5.66</v>
      </c>
      <c r="I15" s="2"/>
      <c r="K15" s="4"/>
      <c r="L15" s="2">
        <f>K15*0.0566</f>
        <v>0</v>
      </c>
      <c r="M15" s="68">
        <f t="shared" si="3"/>
        <v>0</v>
      </c>
    </row>
    <row r="16" spans="1:13" x14ac:dyDescent="0.2">
      <c r="M16" s="69"/>
    </row>
    <row r="17" spans="1:13" x14ac:dyDescent="0.2">
      <c r="A17" s="1" t="s">
        <v>39</v>
      </c>
      <c r="F17" t="s">
        <v>49</v>
      </c>
      <c r="G17" s="64" t="s">
        <v>50</v>
      </c>
      <c r="H17" s="5" t="s">
        <v>52</v>
      </c>
      <c r="I17" s="5"/>
      <c r="K17" t="s">
        <v>49</v>
      </c>
      <c r="L17" s="5" t="s">
        <v>52</v>
      </c>
      <c r="M17" s="67" t="s">
        <v>12</v>
      </c>
    </row>
    <row r="18" spans="1:13" x14ac:dyDescent="0.2">
      <c r="A18" t="s">
        <v>34</v>
      </c>
      <c r="B18" s="70">
        <v>0.25</v>
      </c>
      <c r="C18" t="s">
        <v>37</v>
      </c>
      <c r="D18">
        <v>1.25</v>
      </c>
      <c r="F18" s="2">
        <v>100</v>
      </c>
      <c r="G18" s="66">
        <v>1.25</v>
      </c>
      <c r="H18" s="2">
        <f t="shared" ref="H18:H20" si="4">F18*G18</f>
        <v>125</v>
      </c>
      <c r="I18" s="2"/>
      <c r="K18" s="4"/>
      <c r="L18" s="2">
        <f>K18*1.25</f>
        <v>0</v>
      </c>
      <c r="M18" s="68">
        <f>L18-K18</f>
        <v>0</v>
      </c>
    </row>
    <row r="19" spans="1:13" x14ac:dyDescent="0.2">
      <c r="B19" s="70">
        <v>0.12</v>
      </c>
      <c r="D19">
        <v>1.1200000000000001</v>
      </c>
      <c r="F19" s="2">
        <v>100</v>
      </c>
      <c r="G19" s="66">
        <v>1.1200000000000001</v>
      </c>
      <c r="H19" s="2">
        <f t="shared" si="4"/>
        <v>112.00000000000001</v>
      </c>
      <c r="I19" s="2"/>
      <c r="K19" s="4"/>
      <c r="L19" s="2">
        <f>K19*1.12</f>
        <v>0</v>
      </c>
      <c r="M19" s="68">
        <f t="shared" ref="M19:M20" si="5">L19-K19</f>
        <v>0</v>
      </c>
    </row>
    <row r="20" spans="1:13" x14ac:dyDescent="0.2">
      <c r="B20" s="70">
        <v>0.06</v>
      </c>
      <c r="D20">
        <v>1.06</v>
      </c>
      <c r="F20" s="2">
        <v>100</v>
      </c>
      <c r="G20" s="66">
        <v>1.06</v>
      </c>
      <c r="H20" s="2">
        <f t="shared" si="4"/>
        <v>106</v>
      </c>
      <c r="I20" s="2"/>
      <c r="K20" s="4"/>
      <c r="L20" s="2">
        <f>K20*1.06</f>
        <v>0</v>
      </c>
      <c r="M20" s="68">
        <f t="shared" si="5"/>
        <v>0</v>
      </c>
    </row>
    <row r="22" spans="1:13" x14ac:dyDescent="0.2">
      <c r="A22" s="1" t="s">
        <v>40</v>
      </c>
      <c r="B22" s="2"/>
      <c r="C22" s="2"/>
      <c r="D22" s="2"/>
      <c r="F22" t="s">
        <v>49</v>
      </c>
      <c r="G22" s="74" t="s">
        <v>12</v>
      </c>
      <c r="H22" s="5" t="s">
        <v>47</v>
      </c>
      <c r="I22" s="5"/>
    </row>
    <row r="23" spans="1:13" x14ac:dyDescent="0.2">
      <c r="A23" t="s">
        <v>46</v>
      </c>
      <c r="B23" s="2"/>
      <c r="C23" s="2"/>
      <c r="D23" s="2"/>
      <c r="F23" s="2">
        <v>100</v>
      </c>
      <c r="G23" s="2">
        <v>0</v>
      </c>
      <c r="H23" s="2">
        <f>F23+G23</f>
        <v>100</v>
      </c>
      <c r="I23" s="2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D6B8-214C-3747-B58E-7C62F4F4760B}">
  <dimension ref="A1:T34"/>
  <sheetViews>
    <sheetView topLeftCell="A6" zoomScaleNormal="100" workbookViewId="0">
      <selection activeCell="R25" sqref="R25"/>
    </sheetView>
  </sheetViews>
  <sheetFormatPr baseColWidth="10" defaultRowHeight="16" x14ac:dyDescent="0.2"/>
  <cols>
    <col min="1" max="1" width="27.33203125" customWidth="1"/>
    <col min="2" max="2" width="13.5" customWidth="1"/>
    <col min="3" max="3" width="6.33203125" customWidth="1"/>
    <col min="4" max="4" width="10" customWidth="1"/>
    <col min="9" max="9" width="16.6640625" customWidth="1"/>
    <col min="10" max="10" width="5.1640625" customWidth="1"/>
    <col min="11" max="11" width="24" customWidth="1"/>
    <col min="12" max="12" width="8.1640625" customWidth="1"/>
    <col min="13" max="13" width="8" customWidth="1"/>
    <col min="17" max="17" width="12" customWidth="1"/>
    <col min="18" max="18" width="29.5" customWidth="1"/>
    <col min="19" max="19" width="47.33203125" customWidth="1"/>
  </cols>
  <sheetData>
    <row r="1" spans="1:20" ht="19" x14ac:dyDescent="0.2">
      <c r="A1" s="71" t="s">
        <v>70</v>
      </c>
    </row>
    <row r="2" spans="1:20" x14ac:dyDescent="0.2">
      <c r="A2" t="s">
        <v>54</v>
      </c>
    </row>
    <row r="3" spans="1:20" x14ac:dyDescent="0.2">
      <c r="A3" t="s">
        <v>55</v>
      </c>
    </row>
    <row r="4" spans="1:20" ht="17" thickBot="1" x14ac:dyDescent="0.25"/>
    <row r="5" spans="1:20" ht="21" x14ac:dyDescent="0.25">
      <c r="A5" s="151" t="s">
        <v>56</v>
      </c>
      <c r="B5" s="152"/>
      <c r="C5" s="152"/>
      <c r="D5" s="152"/>
      <c r="E5" s="152"/>
      <c r="F5" s="152"/>
      <c r="G5" s="152"/>
      <c r="H5" s="152"/>
      <c r="I5" s="153"/>
      <c r="K5" s="151" t="s">
        <v>75</v>
      </c>
      <c r="L5" s="152"/>
      <c r="M5" s="152"/>
      <c r="N5" s="152"/>
      <c r="O5" s="152"/>
      <c r="P5" s="152"/>
      <c r="Q5" s="152"/>
      <c r="R5" s="152"/>
      <c r="S5" s="153"/>
    </row>
    <row r="6" spans="1:20" s="113" customFormat="1" ht="21" x14ac:dyDescent="0.25">
      <c r="A6" s="109" t="s">
        <v>57</v>
      </c>
      <c r="B6" s="111"/>
      <c r="C6" s="111"/>
      <c r="D6" s="111"/>
      <c r="E6" s="111"/>
      <c r="F6" s="111"/>
      <c r="G6" s="111"/>
      <c r="H6" s="111"/>
      <c r="I6" s="112"/>
      <c r="K6" s="110"/>
      <c r="L6" s="111"/>
      <c r="M6" s="111"/>
      <c r="N6" s="111"/>
      <c r="O6" s="111"/>
      <c r="P6" s="111"/>
      <c r="Q6" s="111"/>
      <c r="R6" s="111"/>
      <c r="S6" s="112"/>
    </row>
    <row r="7" spans="1:20" s="113" customFormat="1" ht="15" customHeight="1" x14ac:dyDescent="0.25">
      <c r="A7" s="81"/>
      <c r="B7" s="111"/>
      <c r="C7" s="111"/>
      <c r="D7" s="111"/>
      <c r="E7" s="111"/>
      <c r="F7" s="111"/>
      <c r="G7" s="111"/>
      <c r="H7" s="111"/>
      <c r="I7" s="112"/>
      <c r="K7" s="110"/>
      <c r="L7" s="111"/>
      <c r="M7" s="111"/>
      <c r="N7" s="111"/>
      <c r="O7" s="111"/>
      <c r="P7" s="111"/>
      <c r="Q7" s="111"/>
      <c r="R7" s="111"/>
      <c r="S7" s="112"/>
    </row>
    <row r="8" spans="1:20" ht="19" x14ac:dyDescent="0.2">
      <c r="A8" s="79" t="s">
        <v>58</v>
      </c>
      <c r="I8" s="80"/>
      <c r="K8" s="81"/>
      <c r="S8" s="80"/>
    </row>
    <row r="9" spans="1:20" x14ac:dyDescent="0.2">
      <c r="A9" s="81" t="s">
        <v>59</v>
      </c>
      <c r="I9" s="80"/>
      <c r="K9" s="81"/>
      <c r="S9" s="80"/>
    </row>
    <row r="10" spans="1:20" x14ac:dyDescent="0.2">
      <c r="A10" s="82" t="s">
        <v>63</v>
      </c>
      <c r="B10" s="83"/>
      <c r="C10" s="2"/>
      <c r="I10" s="80"/>
      <c r="K10" s="81"/>
      <c r="S10" s="80"/>
    </row>
    <row r="11" spans="1:20" ht="65" customHeight="1" x14ac:dyDescent="0.2">
      <c r="A11" s="82" t="s">
        <v>16</v>
      </c>
      <c r="B11" s="84" t="s">
        <v>60</v>
      </c>
      <c r="C11" s="84" t="s">
        <v>69</v>
      </c>
      <c r="D11" s="85" t="s">
        <v>61</v>
      </c>
      <c r="E11" s="85" t="s">
        <v>62</v>
      </c>
      <c r="F11" s="86" t="s">
        <v>74</v>
      </c>
      <c r="G11" s="85" t="s">
        <v>77</v>
      </c>
      <c r="I11" s="80"/>
      <c r="K11" s="82" t="s">
        <v>16</v>
      </c>
      <c r="L11" s="84" t="s">
        <v>60</v>
      </c>
      <c r="M11" s="84" t="s">
        <v>69</v>
      </c>
      <c r="N11" s="85" t="s">
        <v>61</v>
      </c>
      <c r="O11" s="85" t="s">
        <v>76</v>
      </c>
      <c r="P11" s="86" t="s">
        <v>74</v>
      </c>
      <c r="Q11" s="85" t="s">
        <v>77</v>
      </c>
      <c r="R11" s="114" t="s">
        <v>78</v>
      </c>
      <c r="S11" s="115" t="s">
        <v>80</v>
      </c>
      <c r="T11" s="1" t="s">
        <v>2</v>
      </c>
    </row>
    <row r="12" spans="1:20" x14ac:dyDescent="0.2">
      <c r="A12" s="97" t="s">
        <v>64</v>
      </c>
      <c r="B12" s="53">
        <v>145</v>
      </c>
      <c r="C12" s="87">
        <v>8</v>
      </c>
      <c r="D12" s="53">
        <f>B12*C12</f>
        <v>1160</v>
      </c>
      <c r="E12" s="53">
        <f>D12*12%</f>
        <v>139.19999999999999</v>
      </c>
      <c r="F12" s="53">
        <f>D12+E12</f>
        <v>1299.2</v>
      </c>
      <c r="G12" s="53">
        <f>F12*1.54</f>
        <v>2000.768</v>
      </c>
      <c r="I12" s="80"/>
      <c r="K12" s="99"/>
      <c r="L12" s="100">
        <v>145</v>
      </c>
      <c r="M12" s="101"/>
      <c r="N12" s="100">
        <f>L12*M12</f>
        <v>0</v>
      </c>
      <c r="O12" s="100">
        <f>N12*12%</f>
        <v>0</v>
      </c>
      <c r="P12" s="100">
        <f>N12+O12</f>
        <v>0</v>
      </c>
      <c r="Q12" s="100">
        <f>P12*1.54</f>
        <v>0</v>
      </c>
      <c r="R12" s="106"/>
      <c r="S12" s="116"/>
    </row>
    <row r="13" spans="1:20" x14ac:dyDescent="0.2">
      <c r="A13" s="97" t="s">
        <v>65</v>
      </c>
      <c r="B13" s="53">
        <v>145</v>
      </c>
      <c r="C13" s="87">
        <v>5</v>
      </c>
      <c r="D13" s="53">
        <f t="shared" ref="D13:D14" si="0">B13*C13</f>
        <v>725</v>
      </c>
      <c r="E13" s="53">
        <f t="shared" ref="E13:E17" si="1">D13*12%</f>
        <v>87</v>
      </c>
      <c r="F13" s="53">
        <f t="shared" ref="F13:F17" si="2">D13+E13</f>
        <v>812</v>
      </c>
      <c r="G13" s="53">
        <f t="shared" ref="G13:G17" si="3">F13*1.54</f>
        <v>1250.48</v>
      </c>
      <c r="I13" s="80"/>
      <c r="K13" s="102"/>
      <c r="L13" s="103">
        <v>145</v>
      </c>
      <c r="M13" s="104"/>
      <c r="N13" s="103">
        <f t="shared" ref="N13:N14" si="4">L13*M13</f>
        <v>0</v>
      </c>
      <c r="O13" s="103">
        <f t="shared" ref="O13:O20" si="5">N13*12%</f>
        <v>0</v>
      </c>
      <c r="P13" s="103">
        <f t="shared" ref="P13:P20" si="6">N13+O13</f>
        <v>0</v>
      </c>
      <c r="Q13" s="103">
        <f t="shared" ref="Q13:Q20" si="7">P13*1.54</f>
        <v>0</v>
      </c>
      <c r="R13" s="107"/>
      <c r="S13" s="117"/>
    </row>
    <row r="14" spans="1:20" x14ac:dyDescent="0.2">
      <c r="A14" s="98"/>
      <c r="B14" s="53">
        <v>145</v>
      </c>
      <c r="C14" s="87"/>
      <c r="D14" s="53">
        <f t="shared" si="0"/>
        <v>0</v>
      </c>
      <c r="E14" s="53">
        <f t="shared" si="1"/>
        <v>0</v>
      </c>
      <c r="F14" s="53">
        <f t="shared" si="2"/>
        <v>0</v>
      </c>
      <c r="G14" s="53">
        <f t="shared" si="3"/>
        <v>0</v>
      </c>
      <c r="I14" s="80"/>
      <c r="K14" s="105"/>
      <c r="L14" s="103">
        <v>145</v>
      </c>
      <c r="M14" s="104"/>
      <c r="N14" s="103">
        <f t="shared" si="4"/>
        <v>0</v>
      </c>
      <c r="O14" s="103">
        <f t="shared" si="5"/>
        <v>0</v>
      </c>
      <c r="P14" s="103">
        <f t="shared" si="6"/>
        <v>0</v>
      </c>
      <c r="Q14" s="103">
        <f t="shared" si="7"/>
        <v>0</v>
      </c>
      <c r="R14" s="107"/>
      <c r="S14" s="117"/>
    </row>
    <row r="15" spans="1:20" x14ac:dyDescent="0.2">
      <c r="A15" s="98"/>
      <c r="B15" s="53">
        <v>145</v>
      </c>
      <c r="C15" s="87"/>
      <c r="D15" s="53">
        <f>B15*C15</f>
        <v>0</v>
      </c>
      <c r="E15" s="53">
        <f t="shared" si="1"/>
        <v>0</v>
      </c>
      <c r="F15" s="53">
        <f t="shared" si="2"/>
        <v>0</v>
      </c>
      <c r="G15" s="53">
        <f t="shared" si="3"/>
        <v>0</v>
      </c>
      <c r="I15" s="80"/>
      <c r="K15" s="105"/>
      <c r="L15" s="103">
        <v>145</v>
      </c>
      <c r="M15" s="104"/>
      <c r="N15" s="103">
        <f t="shared" ref="N15:N17" si="8">L15*M15</f>
        <v>0</v>
      </c>
      <c r="O15" s="103">
        <f t="shared" ref="O15:O17" si="9">N15*12%</f>
        <v>0</v>
      </c>
      <c r="P15" s="103">
        <f t="shared" ref="P15:P17" si="10">N15+O15</f>
        <v>0</v>
      </c>
      <c r="Q15" s="103">
        <f t="shared" ref="Q15:Q17" si="11">P15*1.54</f>
        <v>0</v>
      </c>
      <c r="R15" s="107"/>
      <c r="S15" s="117"/>
    </row>
    <row r="16" spans="1:20" x14ac:dyDescent="0.2">
      <c r="A16" s="98"/>
      <c r="B16" s="53">
        <v>145</v>
      </c>
      <c r="C16" s="87"/>
      <c r="D16" s="53">
        <f>B16*C16</f>
        <v>0</v>
      </c>
      <c r="E16" s="53">
        <f t="shared" si="1"/>
        <v>0</v>
      </c>
      <c r="F16" s="53">
        <f t="shared" si="2"/>
        <v>0</v>
      </c>
      <c r="G16" s="53">
        <f t="shared" si="3"/>
        <v>0</v>
      </c>
      <c r="I16" s="80"/>
      <c r="K16" s="105"/>
      <c r="L16" s="103">
        <v>145</v>
      </c>
      <c r="M16" s="104"/>
      <c r="N16" s="103">
        <f t="shared" si="8"/>
        <v>0</v>
      </c>
      <c r="O16" s="103">
        <f t="shared" si="9"/>
        <v>0</v>
      </c>
      <c r="P16" s="103">
        <f t="shared" si="10"/>
        <v>0</v>
      </c>
      <c r="Q16" s="103">
        <f t="shared" si="11"/>
        <v>0</v>
      </c>
      <c r="R16" s="107"/>
      <c r="S16" s="117"/>
    </row>
    <row r="17" spans="1:19" x14ac:dyDescent="0.2">
      <c r="A17" s="98"/>
      <c r="B17" s="53">
        <v>145</v>
      </c>
      <c r="C17" s="87"/>
      <c r="D17" s="53">
        <f>B17*C17</f>
        <v>0</v>
      </c>
      <c r="E17" s="53">
        <f t="shared" si="1"/>
        <v>0</v>
      </c>
      <c r="F17" s="53">
        <f t="shared" si="2"/>
        <v>0</v>
      </c>
      <c r="G17" s="53">
        <f t="shared" si="3"/>
        <v>0</v>
      </c>
      <c r="I17" s="80"/>
      <c r="K17" s="105"/>
      <c r="L17" s="103">
        <v>145</v>
      </c>
      <c r="M17" s="104"/>
      <c r="N17" s="103">
        <f t="shared" si="8"/>
        <v>0</v>
      </c>
      <c r="O17" s="103">
        <f t="shared" si="9"/>
        <v>0</v>
      </c>
      <c r="P17" s="103">
        <f t="shared" si="10"/>
        <v>0</v>
      </c>
      <c r="Q17" s="103">
        <f t="shared" si="11"/>
        <v>0</v>
      </c>
      <c r="R17" s="107"/>
      <c r="S17" s="117"/>
    </row>
    <row r="18" spans="1:19" x14ac:dyDescent="0.2">
      <c r="A18" s="88" t="s">
        <v>66</v>
      </c>
      <c r="B18" s="89"/>
      <c r="C18" s="89"/>
      <c r="D18" s="90"/>
      <c r="E18" s="90"/>
      <c r="F18" s="90"/>
      <c r="G18" s="90"/>
      <c r="I18" s="80"/>
      <c r="K18" s="105"/>
      <c r="L18" s="103">
        <v>145</v>
      </c>
      <c r="M18" s="104"/>
      <c r="N18" s="103">
        <f>L18*M18</f>
        <v>0</v>
      </c>
      <c r="O18" s="103">
        <f t="shared" si="5"/>
        <v>0</v>
      </c>
      <c r="P18" s="103">
        <f t="shared" si="6"/>
        <v>0</v>
      </c>
      <c r="Q18" s="103">
        <f t="shared" si="7"/>
        <v>0</v>
      </c>
      <c r="R18" s="107"/>
      <c r="S18" s="117"/>
    </row>
    <row r="19" spans="1:19" x14ac:dyDescent="0.2">
      <c r="A19" s="81"/>
      <c r="B19" s="91" t="s">
        <v>13</v>
      </c>
      <c r="C19" s="108">
        <f>SUM(C12:C18)</f>
        <v>13</v>
      </c>
      <c r="D19" s="63">
        <f>SUM(D12:D18)</f>
        <v>1885</v>
      </c>
      <c r="E19" s="63">
        <f>SUM(E12:E18)</f>
        <v>226.2</v>
      </c>
      <c r="F19" s="63">
        <f>SUM(F12:F18)</f>
        <v>2111.1999999999998</v>
      </c>
      <c r="G19" s="54">
        <f>SUM(G12:G18)</f>
        <v>3251.248</v>
      </c>
      <c r="I19" s="80"/>
      <c r="K19" s="105"/>
      <c r="L19" s="103">
        <v>145</v>
      </c>
      <c r="M19" s="104"/>
      <c r="N19" s="103">
        <f>L19*M19</f>
        <v>0</v>
      </c>
      <c r="O19" s="103">
        <f t="shared" si="5"/>
        <v>0</v>
      </c>
      <c r="P19" s="103">
        <f t="shared" si="6"/>
        <v>0</v>
      </c>
      <c r="Q19" s="103">
        <f t="shared" si="7"/>
        <v>0</v>
      </c>
      <c r="R19" s="107"/>
      <c r="S19" s="117"/>
    </row>
    <row r="20" spans="1:19" x14ac:dyDescent="0.2">
      <c r="A20" s="81"/>
      <c r="G20" s="55" t="s">
        <v>71</v>
      </c>
      <c r="I20" s="80"/>
      <c r="K20" s="105"/>
      <c r="L20" s="103">
        <v>145</v>
      </c>
      <c r="M20" s="104"/>
      <c r="N20" s="103">
        <f>L20*M20</f>
        <v>0</v>
      </c>
      <c r="O20" s="103">
        <f t="shared" si="5"/>
        <v>0</v>
      </c>
      <c r="P20" s="103">
        <f t="shared" si="6"/>
        <v>0</v>
      </c>
      <c r="Q20" s="103">
        <f t="shared" si="7"/>
        <v>0</v>
      </c>
      <c r="R20" s="107"/>
      <c r="S20" s="117"/>
    </row>
    <row r="21" spans="1:19" x14ac:dyDescent="0.2">
      <c r="A21" s="81"/>
      <c r="I21" s="80"/>
      <c r="K21" s="88" t="s">
        <v>66</v>
      </c>
      <c r="L21" s="89"/>
      <c r="M21" s="89"/>
      <c r="N21" s="90"/>
      <c r="O21" s="90"/>
      <c r="P21" s="90"/>
      <c r="Q21" s="90"/>
      <c r="S21" s="80"/>
    </row>
    <row r="22" spans="1:19" ht="19" x14ac:dyDescent="0.2">
      <c r="A22" s="79" t="s">
        <v>67</v>
      </c>
      <c r="I22" s="80"/>
      <c r="K22" s="81"/>
      <c r="L22" s="91" t="s">
        <v>13</v>
      </c>
      <c r="M22" s="108">
        <f>SUM(M12:M21)</f>
        <v>0</v>
      </c>
      <c r="N22" s="63">
        <f>SUM(N12:N21)</f>
        <v>0</v>
      </c>
      <c r="O22" s="63">
        <f>SUM(O12:O21)</f>
        <v>0</v>
      </c>
      <c r="P22" s="63">
        <f>SUM(P12:P21)</f>
        <v>0</v>
      </c>
      <c r="Q22" s="54">
        <f>SUM(Q12:Q21)</f>
        <v>0</v>
      </c>
      <c r="S22" s="80"/>
    </row>
    <row r="23" spans="1:19" x14ac:dyDescent="0.2">
      <c r="A23" s="81" t="s">
        <v>68</v>
      </c>
      <c r="I23" s="80"/>
      <c r="K23" s="81"/>
      <c r="Q23" s="55" t="s">
        <v>79</v>
      </c>
      <c r="S23" s="80"/>
    </row>
    <row r="24" spans="1:19" ht="17" thickBot="1" x14ac:dyDescent="0.25">
      <c r="A24" s="82" t="s">
        <v>72</v>
      </c>
      <c r="I24" s="80"/>
      <c r="K24" s="93"/>
      <c r="L24" s="94"/>
      <c r="M24" s="94"/>
      <c r="N24" s="94"/>
      <c r="O24" s="94"/>
      <c r="P24" s="94"/>
      <c r="Q24" s="94"/>
      <c r="R24" s="94"/>
      <c r="S24" s="96"/>
    </row>
    <row r="25" spans="1:19" ht="64" customHeight="1" x14ac:dyDescent="0.2">
      <c r="A25" s="82" t="s">
        <v>16</v>
      </c>
      <c r="B25" s="84" t="s">
        <v>60</v>
      </c>
      <c r="C25" s="84" t="s">
        <v>69</v>
      </c>
      <c r="D25" s="85" t="s">
        <v>61</v>
      </c>
      <c r="E25" s="85" t="s">
        <v>62</v>
      </c>
      <c r="F25" s="86" t="s">
        <v>74</v>
      </c>
      <c r="G25" s="85" t="s">
        <v>73</v>
      </c>
      <c r="I25" s="80"/>
    </row>
    <row r="26" spans="1:19" x14ac:dyDescent="0.2">
      <c r="A26" s="97" t="s">
        <v>65</v>
      </c>
      <c r="B26" s="53">
        <v>145</v>
      </c>
      <c r="C26" s="78">
        <f>D26/B26</f>
        <v>3.9984645895975941</v>
      </c>
      <c r="D26" s="53">
        <f>F26/1.12</f>
        <v>579.77736549165115</v>
      </c>
      <c r="E26" s="53">
        <f>D26*12%</f>
        <v>69.573283858998138</v>
      </c>
      <c r="F26" s="53">
        <f>G26/1.54</f>
        <v>649.35064935064929</v>
      </c>
      <c r="G26" s="52">
        <v>1000</v>
      </c>
      <c r="I26" s="80"/>
    </row>
    <row r="27" spans="1:19" x14ac:dyDescent="0.2">
      <c r="A27" s="97" t="s">
        <v>65</v>
      </c>
      <c r="B27" s="53">
        <v>145</v>
      </c>
      <c r="C27" s="78">
        <f t="shared" ref="C27:C31" si="12">D27/B27</f>
        <v>7.9969291791951882</v>
      </c>
      <c r="D27" s="53">
        <f t="shared" ref="D27:D31" si="13">F27/1.12</f>
        <v>1159.5547309833023</v>
      </c>
      <c r="E27" s="53">
        <f t="shared" ref="E27:E31" si="14">D27*12%</f>
        <v>139.14656771799628</v>
      </c>
      <c r="F27" s="53">
        <f t="shared" ref="F27:F31" si="15">G27/1.54</f>
        <v>1298.7012987012986</v>
      </c>
      <c r="G27" s="52">
        <v>2000</v>
      </c>
      <c r="I27" s="80"/>
    </row>
    <row r="28" spans="1:19" x14ac:dyDescent="0.2">
      <c r="A28" s="98"/>
      <c r="B28" s="53">
        <v>145</v>
      </c>
      <c r="C28" s="78">
        <f t="shared" si="12"/>
        <v>0</v>
      </c>
      <c r="D28" s="53">
        <f t="shared" si="13"/>
        <v>0</v>
      </c>
      <c r="E28" s="53">
        <f t="shared" si="14"/>
        <v>0</v>
      </c>
      <c r="F28" s="53">
        <f t="shared" si="15"/>
        <v>0</v>
      </c>
      <c r="G28" s="52"/>
      <c r="I28" s="80"/>
    </row>
    <row r="29" spans="1:19" x14ac:dyDescent="0.2">
      <c r="A29" s="98"/>
      <c r="B29" s="53">
        <v>145</v>
      </c>
      <c r="C29" s="78">
        <f t="shared" si="12"/>
        <v>0</v>
      </c>
      <c r="D29" s="53">
        <f t="shared" si="13"/>
        <v>0</v>
      </c>
      <c r="E29" s="53">
        <f t="shared" si="14"/>
        <v>0</v>
      </c>
      <c r="F29" s="53">
        <f t="shared" si="15"/>
        <v>0</v>
      </c>
      <c r="G29" s="52"/>
      <c r="I29" s="80"/>
    </row>
    <row r="30" spans="1:19" x14ac:dyDescent="0.2">
      <c r="A30" s="98"/>
      <c r="B30" s="53">
        <v>145</v>
      </c>
      <c r="C30" s="78">
        <f t="shared" si="12"/>
        <v>0</v>
      </c>
      <c r="D30" s="53">
        <f t="shared" si="13"/>
        <v>0</v>
      </c>
      <c r="E30" s="53">
        <f t="shared" si="14"/>
        <v>0</v>
      </c>
      <c r="F30" s="53">
        <f t="shared" si="15"/>
        <v>0</v>
      </c>
      <c r="G30" s="52"/>
      <c r="I30" s="80"/>
    </row>
    <row r="31" spans="1:19" x14ac:dyDescent="0.2">
      <c r="A31" s="98"/>
      <c r="B31" s="53">
        <v>145</v>
      </c>
      <c r="C31" s="78">
        <f t="shared" si="12"/>
        <v>0</v>
      </c>
      <c r="D31" s="53">
        <f t="shared" si="13"/>
        <v>0</v>
      </c>
      <c r="E31" s="53">
        <f t="shared" si="14"/>
        <v>0</v>
      </c>
      <c r="F31" s="53">
        <f t="shared" si="15"/>
        <v>0</v>
      </c>
      <c r="G31" s="52"/>
      <c r="I31" s="80"/>
    </row>
    <row r="32" spans="1:19" x14ac:dyDescent="0.2">
      <c r="A32" s="88" t="s">
        <v>66</v>
      </c>
      <c r="B32" s="89"/>
      <c r="C32" s="89"/>
      <c r="D32" s="90"/>
      <c r="E32" s="90"/>
      <c r="F32" s="90"/>
      <c r="G32" s="90"/>
      <c r="I32" s="80"/>
    </row>
    <row r="33" spans="1:9" x14ac:dyDescent="0.2">
      <c r="A33" s="81"/>
      <c r="B33" s="91" t="s">
        <v>13</v>
      </c>
      <c r="C33" s="108">
        <f>SUM(C26:C32)</f>
        <v>11.995393768792782</v>
      </c>
      <c r="D33" s="63">
        <f>SUM(D26:D32)</f>
        <v>1739.3320964749535</v>
      </c>
      <c r="E33" s="63">
        <f>SUM(E26:E32)</f>
        <v>208.71985157699442</v>
      </c>
      <c r="F33" s="63">
        <f>SUM(F26:F32)</f>
        <v>1948.0519480519479</v>
      </c>
      <c r="G33" s="92">
        <f>SUM(G26:G32)</f>
        <v>3000</v>
      </c>
      <c r="I33" s="80"/>
    </row>
    <row r="34" spans="1:9" ht="17" thickBot="1" x14ac:dyDescent="0.25">
      <c r="A34" s="93"/>
      <c r="B34" s="94"/>
      <c r="C34" s="94"/>
      <c r="D34" s="94"/>
      <c r="E34" s="94"/>
      <c r="F34" s="94"/>
      <c r="G34" s="95"/>
      <c r="H34" s="94"/>
      <c r="I34" s="96"/>
    </row>
  </sheetData>
  <mergeCells count="2">
    <mergeCell ref="A5:I5"/>
    <mergeCell ref="K5:S5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2DC32-8478-624F-8756-24E1A59D2B16}">
  <dimension ref="A1:J27"/>
  <sheetViews>
    <sheetView workbookViewId="0">
      <selection activeCell="E25" sqref="E25"/>
    </sheetView>
  </sheetViews>
  <sheetFormatPr baseColWidth="10" defaultRowHeight="16" x14ac:dyDescent="0.2"/>
  <cols>
    <col min="1" max="1" width="20.5" customWidth="1"/>
    <col min="9" max="9" width="16.6640625" customWidth="1"/>
  </cols>
  <sheetData>
    <row r="1" spans="1:10" x14ac:dyDescent="0.2">
      <c r="A1" t="s">
        <v>95</v>
      </c>
    </row>
    <row r="3" spans="1:10" x14ac:dyDescent="0.2">
      <c r="A3" s="91" t="s">
        <v>4</v>
      </c>
      <c r="B3" s="76"/>
      <c r="C3" t="s">
        <v>81</v>
      </c>
    </row>
    <row r="4" spans="1:10" x14ac:dyDescent="0.2">
      <c r="B4" s="53"/>
    </row>
    <row r="5" spans="1:10" x14ac:dyDescent="0.2">
      <c r="A5" s="121" t="s">
        <v>82</v>
      </c>
      <c r="B5" s="53"/>
    </row>
    <row r="6" spans="1:10" x14ac:dyDescent="0.2">
      <c r="A6" s="75" t="s">
        <v>83</v>
      </c>
      <c r="B6" s="53">
        <f>Expences!D32</f>
        <v>0</v>
      </c>
      <c r="C6" s="3" t="s">
        <v>93</v>
      </c>
    </row>
    <row r="7" spans="1:10" x14ac:dyDescent="0.2">
      <c r="A7" s="75" t="s">
        <v>84</v>
      </c>
      <c r="B7" s="53">
        <f>Salary!Q22</f>
        <v>0</v>
      </c>
      <c r="C7" s="3" t="s">
        <v>94</v>
      </c>
    </row>
    <row r="8" spans="1:10" x14ac:dyDescent="0.2">
      <c r="B8" s="53"/>
      <c r="C8" s="3"/>
    </row>
    <row r="9" spans="1:10" x14ac:dyDescent="0.2">
      <c r="A9" s="77" t="s">
        <v>87</v>
      </c>
      <c r="B9" t="s">
        <v>99</v>
      </c>
      <c r="C9" s="3"/>
    </row>
    <row r="10" spans="1:10" x14ac:dyDescent="0.2">
      <c r="A10" t="s">
        <v>88</v>
      </c>
      <c r="B10" s="119"/>
      <c r="C10" s="3"/>
    </row>
    <row r="11" spans="1:10" x14ac:dyDescent="0.2">
      <c r="A11" t="s">
        <v>89</v>
      </c>
      <c r="B11" s="52"/>
      <c r="C11" s="3" t="s">
        <v>91</v>
      </c>
      <c r="J11" s="120" t="s">
        <v>3</v>
      </c>
    </row>
    <row r="12" spans="1:10" x14ac:dyDescent="0.2">
      <c r="A12" s="91" t="s">
        <v>90</v>
      </c>
      <c r="B12" s="63">
        <f>B10*B11</f>
        <v>0</v>
      </c>
      <c r="C12" s="3"/>
    </row>
    <row r="13" spans="1:10" x14ac:dyDescent="0.2">
      <c r="B13" s="53"/>
      <c r="C13" s="3"/>
    </row>
    <row r="14" spans="1:10" x14ac:dyDescent="0.2">
      <c r="A14" s="77" t="s">
        <v>100</v>
      </c>
      <c r="B14" t="s">
        <v>92</v>
      </c>
    </row>
    <row r="15" spans="1:10" x14ac:dyDescent="0.2">
      <c r="B15" s="63" t="s">
        <v>96</v>
      </c>
      <c r="C15" s="1" t="s">
        <v>97</v>
      </c>
    </row>
    <row r="16" spans="1:10" x14ac:dyDescent="0.2">
      <c r="B16" s="52"/>
    </row>
    <row r="17" spans="1:2" x14ac:dyDescent="0.2">
      <c r="B17" s="52"/>
    </row>
    <row r="18" spans="1:2" x14ac:dyDescent="0.2">
      <c r="B18" s="52"/>
    </row>
    <row r="19" spans="1:2" x14ac:dyDescent="0.2">
      <c r="B19" s="52"/>
    </row>
    <row r="20" spans="1:2" x14ac:dyDescent="0.2">
      <c r="B20" s="52"/>
    </row>
    <row r="21" spans="1:2" x14ac:dyDescent="0.2">
      <c r="B21" s="52"/>
    </row>
    <row r="22" spans="1:2" x14ac:dyDescent="0.2">
      <c r="B22" s="52"/>
    </row>
    <row r="23" spans="1:2" x14ac:dyDescent="0.2">
      <c r="A23" s="91" t="s">
        <v>98</v>
      </c>
      <c r="B23" s="63">
        <f>SUM(B16:B22)</f>
        <v>0</v>
      </c>
    </row>
    <row r="24" spans="1:2" x14ac:dyDescent="0.2">
      <c r="B24" s="1"/>
    </row>
    <row r="25" spans="1:2" x14ac:dyDescent="0.2">
      <c r="A25" s="1" t="s">
        <v>86</v>
      </c>
      <c r="B25" s="63">
        <f>B6+B7+B12+B23</f>
        <v>0</v>
      </c>
    </row>
    <row r="27" spans="1:2" x14ac:dyDescent="0.2">
      <c r="A27" s="118" t="s">
        <v>85</v>
      </c>
      <c r="B27" s="63">
        <f>B3-B25</f>
        <v>0</v>
      </c>
    </row>
  </sheetData>
  <hyperlinks>
    <hyperlink ref="J11" r:id="rId1" xr:uid="{BE29A05F-074E-254F-8829-C9304F0338F5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Expences</vt:lpstr>
      <vt:lpstr>Examples</vt:lpstr>
      <vt:lpstr>VAT</vt:lpstr>
      <vt:lpstr>Salary</vt:lpstr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Stina Engquist</dc:creator>
  <cp:lastModifiedBy>Stina Engquist</cp:lastModifiedBy>
  <cp:lastPrinted>2023-06-21T11:16:17Z</cp:lastPrinted>
  <dcterms:created xsi:type="dcterms:W3CDTF">2022-01-20T08:49:38Z</dcterms:created>
  <dcterms:modified xsi:type="dcterms:W3CDTF">2024-01-05T15:06:24Z</dcterms:modified>
</cp:coreProperties>
</file>